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150" yWindow="-150" windowWidth="11325" windowHeight="8445"/>
  </bookViews>
  <sheets>
    <sheet name="Allocation of Funds" sheetId="1" r:id="rId1"/>
  </sheets>
  <calcPr calcId="144525"/>
</workbook>
</file>

<file path=xl/calcChain.xml><?xml version="1.0" encoding="utf-8"?>
<calcChain xmlns="http://schemas.openxmlformats.org/spreadsheetml/2006/main">
  <c r="M42" i="1" l="1"/>
  <c r="L42" i="1"/>
  <c r="N40" i="1"/>
  <c r="N39" i="1"/>
  <c r="N38" i="1"/>
  <c r="N37" i="1"/>
  <c r="N36" i="1"/>
  <c r="N35" i="1"/>
  <c r="N34" i="1"/>
  <c r="N33" i="1"/>
  <c r="N32" i="1"/>
  <c r="N31" i="1"/>
  <c r="N30" i="1"/>
  <c r="N28" i="1"/>
  <c r="N27" i="1"/>
  <c r="N26" i="1"/>
  <c r="N25" i="1"/>
  <c r="N24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6" i="1"/>
  <c r="N42" i="1" l="1"/>
  <c r="J42" i="1"/>
  <c r="K6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4" i="1"/>
  <c r="K25" i="1"/>
  <c r="K26" i="1"/>
  <c r="K27" i="1"/>
  <c r="K28" i="1"/>
  <c r="K30" i="1"/>
  <c r="K31" i="1"/>
  <c r="K32" i="1"/>
  <c r="K33" i="1"/>
  <c r="K34" i="1"/>
  <c r="K35" i="1"/>
  <c r="K36" i="1"/>
  <c r="K37" i="1"/>
  <c r="K38" i="1"/>
  <c r="K39" i="1"/>
  <c r="K40" i="1"/>
  <c r="K42" i="1"/>
  <c r="I42" i="1"/>
  <c r="H6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4" i="1"/>
  <c r="H25" i="1"/>
  <c r="H26" i="1"/>
  <c r="H27" i="1"/>
  <c r="H28" i="1"/>
  <c r="H30" i="1"/>
  <c r="H31" i="1"/>
  <c r="H32" i="1"/>
  <c r="H33" i="1"/>
  <c r="H34" i="1"/>
  <c r="H35" i="1"/>
  <c r="H36" i="1"/>
  <c r="H37" i="1"/>
  <c r="H38" i="1"/>
  <c r="H39" i="1"/>
  <c r="H40" i="1"/>
  <c r="G42" i="1" l="1"/>
  <c r="F42" i="1"/>
  <c r="H42" i="1" l="1"/>
  <c r="D42" i="1"/>
  <c r="C42" i="1"/>
  <c r="E40" i="1"/>
  <c r="E39" i="1"/>
  <c r="E38" i="1"/>
  <c r="E37" i="1"/>
  <c r="E36" i="1"/>
  <c r="E35" i="1"/>
  <c r="E34" i="1"/>
  <c r="E33" i="1"/>
  <c r="E32" i="1"/>
  <c r="E31" i="1"/>
  <c r="E30" i="1"/>
  <c r="E28" i="1"/>
  <c r="E27" i="1"/>
  <c r="E26" i="1"/>
  <c r="E25" i="1"/>
  <c r="E24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6" i="1"/>
  <c r="E42" i="1" l="1"/>
  <c r="Q50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8" i="1"/>
  <c r="Q69" i="1"/>
  <c r="Q70" i="1"/>
  <c r="Q71" i="1"/>
  <c r="Q72" i="1"/>
  <c r="Q74" i="1"/>
  <c r="Q75" i="1"/>
  <c r="Q76" i="1"/>
  <c r="Q77" i="1"/>
  <c r="Q78" i="1"/>
  <c r="Q79" i="1"/>
  <c r="Q80" i="1"/>
  <c r="Q81" i="1"/>
  <c r="Q82" i="1"/>
  <c r="Q83" i="1"/>
  <c r="Q84" i="1"/>
  <c r="P86" i="1" l="1"/>
  <c r="O86" i="1"/>
  <c r="Q86" i="1" l="1"/>
  <c r="M86" i="1"/>
  <c r="L86" i="1"/>
  <c r="N84" i="1"/>
  <c r="N83" i="1"/>
  <c r="N82" i="1"/>
  <c r="N81" i="1"/>
  <c r="N80" i="1"/>
  <c r="N79" i="1"/>
  <c r="N78" i="1"/>
  <c r="N77" i="1"/>
  <c r="N76" i="1"/>
  <c r="N75" i="1"/>
  <c r="N74" i="1"/>
  <c r="N70" i="1"/>
  <c r="N69" i="1"/>
  <c r="N68" i="1"/>
  <c r="N65" i="1"/>
  <c r="N64" i="1"/>
  <c r="N63" i="1"/>
  <c r="N62" i="1"/>
  <c r="N61" i="1"/>
  <c r="N60" i="1"/>
  <c r="N59" i="1"/>
  <c r="N58" i="1"/>
  <c r="N57" i="1"/>
  <c r="N55" i="1"/>
  <c r="N54" i="1"/>
  <c r="N53" i="1"/>
  <c r="N52" i="1"/>
  <c r="N50" i="1"/>
  <c r="N86" i="1" l="1"/>
  <c r="J86" i="1"/>
  <c r="I86" i="1"/>
  <c r="K50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8" i="1"/>
  <c r="K69" i="1"/>
  <c r="K70" i="1"/>
  <c r="K71" i="1"/>
  <c r="K72" i="1"/>
  <c r="K74" i="1"/>
  <c r="K75" i="1"/>
  <c r="K76" i="1"/>
  <c r="K77" i="1"/>
  <c r="K78" i="1"/>
  <c r="K79" i="1"/>
  <c r="K80" i="1"/>
  <c r="K81" i="1"/>
  <c r="K82" i="1"/>
  <c r="K83" i="1"/>
  <c r="K84" i="1"/>
  <c r="K86" i="1" l="1"/>
  <c r="H84" i="1"/>
  <c r="H83" i="1"/>
  <c r="H82" i="1"/>
  <c r="H81" i="1"/>
  <c r="H80" i="1"/>
  <c r="H79" i="1"/>
  <c r="H78" i="1"/>
  <c r="H77" i="1"/>
  <c r="H76" i="1"/>
  <c r="H75" i="1"/>
  <c r="H74" i="1"/>
  <c r="H72" i="1"/>
  <c r="H71" i="1"/>
  <c r="H70" i="1"/>
  <c r="H69" i="1"/>
  <c r="H68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0" i="1"/>
  <c r="G86" i="1"/>
  <c r="F86" i="1"/>
  <c r="H86" i="1" l="1"/>
  <c r="C86" i="1"/>
  <c r="D86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8" i="1"/>
  <c r="E69" i="1"/>
  <c r="E70" i="1"/>
  <c r="E71" i="1"/>
  <c r="E72" i="1"/>
  <c r="E74" i="1"/>
  <c r="E75" i="1"/>
  <c r="E76" i="1"/>
  <c r="E77" i="1"/>
  <c r="E78" i="1"/>
  <c r="E79" i="1"/>
  <c r="E80" i="1"/>
  <c r="E81" i="1"/>
  <c r="E82" i="1"/>
  <c r="E83" i="1"/>
  <c r="E84" i="1"/>
  <c r="E50" i="1"/>
  <c r="E86" i="1" l="1"/>
  <c r="K128" i="1"/>
  <c r="L128" i="1"/>
  <c r="N96" i="1" l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95" i="1"/>
  <c r="J128" i="1"/>
  <c r="I128" i="1"/>
  <c r="O122" i="1" l="1"/>
  <c r="H128" i="1" l="1"/>
  <c r="G128" i="1"/>
  <c r="F128" i="1" l="1"/>
  <c r="E128" i="1"/>
  <c r="D128" i="1"/>
  <c r="C128" i="1"/>
  <c r="M139" i="1" l="1"/>
  <c r="N139" i="1"/>
  <c r="M140" i="1"/>
  <c r="N140" i="1"/>
  <c r="M141" i="1"/>
  <c r="N141" i="1"/>
  <c r="O141" i="1" s="1"/>
  <c r="M142" i="1"/>
  <c r="N142" i="1"/>
  <c r="M143" i="1"/>
  <c r="N143" i="1"/>
  <c r="M144" i="1"/>
  <c r="N144" i="1"/>
  <c r="O144" i="1"/>
  <c r="M145" i="1"/>
  <c r="N145" i="1"/>
  <c r="M146" i="1"/>
  <c r="N146" i="1"/>
  <c r="M147" i="1"/>
  <c r="N147" i="1"/>
  <c r="M148" i="1"/>
  <c r="N148" i="1"/>
  <c r="O148" i="1"/>
  <c r="M149" i="1"/>
  <c r="N149" i="1"/>
  <c r="M150" i="1"/>
  <c r="N150" i="1"/>
  <c r="M151" i="1"/>
  <c r="N151" i="1"/>
  <c r="O151" i="1" s="1"/>
  <c r="M152" i="1"/>
  <c r="N152" i="1"/>
  <c r="O152" i="1" s="1"/>
  <c r="M153" i="1"/>
  <c r="N153" i="1"/>
  <c r="M154" i="1"/>
  <c r="N154" i="1"/>
  <c r="M155" i="1"/>
  <c r="N155" i="1"/>
  <c r="O155" i="1" s="1"/>
  <c r="M156" i="1"/>
  <c r="N156" i="1"/>
  <c r="M157" i="1"/>
  <c r="N157" i="1"/>
  <c r="M158" i="1"/>
  <c r="N158" i="1"/>
  <c r="M159" i="1"/>
  <c r="N159" i="1"/>
  <c r="O159" i="1" s="1"/>
  <c r="M160" i="1"/>
  <c r="N160" i="1"/>
  <c r="M161" i="1"/>
  <c r="N161" i="1"/>
  <c r="M162" i="1"/>
  <c r="N162" i="1"/>
  <c r="M163" i="1"/>
  <c r="N163" i="1"/>
  <c r="M164" i="1"/>
  <c r="N164" i="1"/>
  <c r="M165" i="1"/>
  <c r="N165" i="1"/>
  <c r="M166" i="1"/>
  <c r="N166" i="1"/>
  <c r="M167" i="1"/>
  <c r="N167" i="1"/>
  <c r="O167" i="1" s="1"/>
  <c r="M168" i="1"/>
  <c r="N168" i="1"/>
  <c r="M169" i="1"/>
  <c r="N169" i="1"/>
  <c r="P171" i="1"/>
  <c r="O140" i="1" l="1"/>
  <c r="O147" i="1"/>
  <c r="O150" i="1"/>
  <c r="O156" i="1"/>
  <c r="O145" i="1"/>
  <c r="O163" i="1"/>
  <c r="O168" i="1"/>
  <c r="O169" i="1"/>
  <c r="O165" i="1"/>
  <c r="O161" i="1"/>
  <c r="M171" i="1"/>
  <c r="O164" i="1"/>
  <c r="O160" i="1"/>
  <c r="O149" i="1"/>
  <c r="O162" i="1"/>
  <c r="O142" i="1"/>
  <c r="O166" i="1"/>
  <c r="O158" i="1"/>
  <c r="O157" i="1"/>
  <c r="O154" i="1"/>
  <c r="O143" i="1"/>
  <c r="O153" i="1"/>
  <c r="O139" i="1"/>
  <c r="O146" i="1"/>
  <c r="N171" i="1"/>
  <c r="O171" i="1" l="1"/>
  <c r="P128" i="1"/>
  <c r="O118" i="1"/>
  <c r="L171" i="1"/>
  <c r="K171" i="1"/>
  <c r="J171" i="1"/>
  <c r="O106" i="1" l="1"/>
  <c r="N128" i="1"/>
  <c r="O116" i="1"/>
  <c r="O108" i="1"/>
  <c r="O112" i="1"/>
  <c r="M128" i="1"/>
  <c r="O100" i="1"/>
  <c r="O104" i="1"/>
  <c r="O120" i="1"/>
  <c r="O125" i="1"/>
  <c r="O123" i="1"/>
  <c r="O115" i="1"/>
  <c r="O113" i="1"/>
  <c r="O111" i="1"/>
  <c r="O109" i="1"/>
  <c r="O102" i="1"/>
  <c r="O99" i="1"/>
  <c r="O97" i="1"/>
  <c r="O96" i="1"/>
  <c r="O98" i="1"/>
  <c r="O105" i="1"/>
  <c r="O107" i="1"/>
  <c r="O114" i="1"/>
  <c r="O121" i="1"/>
  <c r="O124" i="1"/>
  <c r="O126" i="1"/>
  <c r="O101" i="1"/>
  <c r="O103" i="1"/>
  <c r="O110" i="1"/>
  <c r="O117" i="1"/>
  <c r="O119" i="1"/>
  <c r="O95" i="1"/>
  <c r="I171" i="1"/>
  <c r="H171" i="1"/>
  <c r="G171" i="1"/>
  <c r="F171" i="1"/>
  <c r="E171" i="1"/>
  <c r="D171" i="1"/>
  <c r="C171" i="1"/>
  <c r="O128" i="1" l="1"/>
</calcChain>
</file>

<file path=xl/sharedStrings.xml><?xml version="1.0" encoding="utf-8"?>
<sst xmlns="http://schemas.openxmlformats.org/spreadsheetml/2006/main" count="245" uniqueCount="87">
  <si>
    <t>Srno.</t>
  </si>
  <si>
    <t>State</t>
  </si>
  <si>
    <t xml:space="preserve"> 2007-2008</t>
  </si>
  <si>
    <t>2008-2009</t>
  </si>
  <si>
    <t>2009-2010</t>
  </si>
  <si>
    <t>2010-2011</t>
  </si>
  <si>
    <t>Total</t>
  </si>
  <si>
    <t>%age of Allocation Availed</t>
  </si>
  <si>
    <t>%age of SCs Population</t>
  </si>
  <si>
    <t>Allocation</t>
  </si>
  <si>
    <t>Actuals</t>
  </si>
  <si>
    <t>Andhra Pradesh</t>
  </si>
  <si>
    <t>Arunachal Pradesh</t>
  </si>
  <si>
    <t>Assam</t>
  </si>
  <si>
    <t>Bihar</t>
  </si>
  <si>
    <t>Chandigarh</t>
  </si>
  <si>
    <t>Chhattisgarh</t>
  </si>
  <si>
    <t>Dadra N.Haweli,D&amp;Diu</t>
  </si>
  <si>
    <t>Delhi</t>
  </si>
  <si>
    <t>Goa</t>
  </si>
  <si>
    <t>Gujrat</t>
  </si>
  <si>
    <t>Haryana</t>
  </si>
  <si>
    <t>Himachal Pradesh</t>
  </si>
  <si>
    <t>Jammu &amp; Kashmir</t>
  </si>
  <si>
    <t>Jharkhand</t>
  </si>
  <si>
    <t>Karnataka</t>
  </si>
  <si>
    <t>Kerala</t>
  </si>
  <si>
    <t>Madhya Pradesh</t>
  </si>
  <si>
    <t>Maharashtra</t>
  </si>
  <si>
    <t>Manipur</t>
  </si>
  <si>
    <t>Meghalaya</t>
  </si>
  <si>
    <t>Mizoram</t>
  </si>
  <si>
    <t>Orissa</t>
  </si>
  <si>
    <t>Pondicherry</t>
  </si>
  <si>
    <t>Punjab</t>
  </si>
  <si>
    <t>Rajasthan</t>
  </si>
  <si>
    <t>Sikkim</t>
  </si>
  <si>
    <t>Tamilnadu</t>
  </si>
  <si>
    <t>Tripura</t>
  </si>
  <si>
    <t>Uttar Pradesh</t>
  </si>
  <si>
    <t>Uttaranchal</t>
  </si>
  <si>
    <t>West Bengal</t>
  </si>
  <si>
    <t xml:space="preserve"> </t>
  </si>
  <si>
    <t>2011-2012</t>
  </si>
  <si>
    <t>(2007-08 to 2011-12)</t>
  </si>
  <si>
    <t>(as on 31.03.2012)</t>
  </si>
  <si>
    <t>(2012-13 to 2016-17)</t>
  </si>
  <si>
    <t xml:space="preserve"> 2012-2013</t>
  </si>
  <si>
    <t>(as on 31.03.2013)</t>
  </si>
  <si>
    <t>2013-2014</t>
  </si>
  <si>
    <t>Gujarat</t>
  </si>
  <si>
    <t>Odisha</t>
  </si>
  <si>
    <t>Puducherry</t>
  </si>
  <si>
    <t>Tamil Nadu</t>
  </si>
  <si>
    <t>Uttarakhand</t>
  </si>
  <si>
    <t>(as on 31.03.2014)</t>
  </si>
  <si>
    <t>2014-2015</t>
  </si>
  <si>
    <t>Telangana</t>
  </si>
  <si>
    <r>
      <t>(Rs.</t>
    </r>
    <r>
      <rPr>
        <b/>
        <sz val="12"/>
        <color theme="1"/>
        <rFont val="Rupee Foradian"/>
        <family val="2"/>
      </rPr>
      <t xml:space="preserve"> in Lakh)</t>
    </r>
  </si>
  <si>
    <t>(as on 31.03.2015)</t>
  </si>
  <si>
    <t>2015-2016</t>
  </si>
  <si>
    <t>(as on 31.03.2016)</t>
  </si>
  <si>
    <t>2016-2017</t>
  </si>
  <si>
    <t>(as on 31.03.2017)</t>
  </si>
  <si>
    <t>(RS. IN LAKH)</t>
  </si>
  <si>
    <t>ALLOCATION</t>
  </si>
  <si>
    <t>ACTUALS</t>
  </si>
  <si>
    <t>%AGE</t>
  </si>
  <si>
    <t>Andaman &amp; Nikobar</t>
  </si>
  <si>
    <t>Lakshdweep</t>
  </si>
  <si>
    <t>2017-2018 (as on 31.03.18)</t>
  </si>
  <si>
    <t>2018-2019 (as on 31.03.2019)</t>
  </si>
  <si>
    <t>2019-2020 (as on 31.03.2020)</t>
  </si>
  <si>
    <t>Nagaland</t>
  </si>
  <si>
    <t>DISBURSEMENT : NOTIONAL ALLOCATION   Vs ACTUALS FOR 11th FIVE YEAR PLAN i.e. 2007-08 TO 2011-12</t>
  </si>
  <si>
    <r>
      <t>(</t>
    </r>
    <r>
      <rPr>
        <b/>
        <sz val="12"/>
        <color theme="1"/>
        <rFont val="Rupee Foradian"/>
        <family val="2"/>
      </rPr>
      <t>Rs. in Lakh)</t>
    </r>
  </si>
  <si>
    <t>DISBURSEMENT : NOTIONAL ALLOCATION  Vs ACTUALS FOR 12th FIVE YEAR PLAN i.e. 2012-13 TO 2016-17</t>
  </si>
  <si>
    <t>2020-2021 (as on 31.03.2021)</t>
  </si>
  <si>
    <t>Ladakh</t>
  </si>
  <si>
    <t>DISBURSEMENT : NOTIONAL ALLOCATION Vs ACTUALS FOR 2017-18, 2018-19, 2019-20 ,2020-21 &amp;  2021-22  AS ON 31.03.2022</t>
  </si>
  <si>
    <t>2021-2022 (as on 31.03.2022)</t>
  </si>
  <si>
    <t>Total :</t>
  </si>
  <si>
    <t>2022-2023 (as on 31.03.23)</t>
  </si>
  <si>
    <t>2023-2024 (as on 31.03.24)</t>
  </si>
  <si>
    <t>2024-2025 (as on 31.03.25)</t>
  </si>
  <si>
    <t>DISBURSEMENT : NOTIONAL ALLOCATION Vs ACTUALS FOR 2022-23 to 2025-26</t>
  </si>
  <si>
    <t>2025-2026 (as on 30.11.25)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</si>
</sst>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Rupee Foradian"/>
      <family val="2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name val="Tw Cen MT"/>
      <family val="2"/>
    </font>
    <font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18">
    <xf numFmtId="0" fontId="0" fillId="0" borderId="0" xfId="0"/>
    <xf numFmtId="1" fontId="0" fillId="0" borderId="0" xfId="0" applyNumberFormat="1"/>
    <xf numFmtId="2" fontId="0" fillId="0" borderId="0" xfId="0" applyNumberFormat="1"/>
    <xf numFmtId="2" fontId="2" fillId="0" borderId="0" xfId="0" applyNumberFormat="1" applyFont="1"/>
    <xf numFmtId="1" fontId="4" fillId="3" borderId="1" xfId="1" applyNumberFormat="1" applyFont="1" applyFill="1" applyBorder="1" applyAlignment="1">
      <alignment horizontal="right"/>
    </xf>
    <xf numFmtId="1" fontId="4" fillId="3" borderId="2" xfId="1" applyNumberFormat="1" applyFont="1" applyFill="1" applyBorder="1"/>
    <xf numFmtId="1" fontId="4" fillId="3" borderId="7" xfId="1" applyNumberFormat="1" applyFont="1" applyFill="1" applyBorder="1"/>
    <xf numFmtId="1" fontId="4" fillId="3" borderId="8" xfId="1" applyNumberFormat="1" applyFont="1" applyFill="1" applyBorder="1"/>
    <xf numFmtId="2" fontId="4" fillId="3" borderId="8" xfId="1" applyNumberFormat="1" applyFont="1" applyFill="1" applyBorder="1" applyAlignment="1">
      <alignment horizontal="right"/>
    </xf>
    <xf numFmtId="2" fontId="4" fillId="3" borderId="16" xfId="1" applyNumberFormat="1" applyFont="1" applyFill="1" applyBorder="1"/>
    <xf numFmtId="0" fontId="5" fillId="3" borderId="16" xfId="0" applyFont="1" applyFill="1" applyBorder="1"/>
    <xf numFmtId="2" fontId="6" fillId="3" borderId="2" xfId="1" applyNumberFormat="1" applyFont="1" applyFill="1" applyBorder="1"/>
    <xf numFmtId="2" fontId="6" fillId="3" borderId="2" xfId="0" applyNumberFormat="1" applyFont="1" applyFill="1" applyBorder="1"/>
    <xf numFmtId="2" fontId="5" fillId="3" borderId="8" xfId="0" applyNumberFormat="1" applyFont="1" applyFill="1" applyBorder="1"/>
    <xf numFmtId="2" fontId="6" fillId="3" borderId="8" xfId="0" applyNumberFormat="1" applyFont="1" applyFill="1" applyBorder="1"/>
    <xf numFmtId="1" fontId="6" fillId="3" borderId="8" xfId="1" applyNumberFormat="1" applyFont="1" applyFill="1" applyBorder="1"/>
    <xf numFmtId="2" fontId="6" fillId="3" borderId="8" xfId="1" applyNumberFormat="1" applyFont="1" applyFill="1" applyBorder="1"/>
    <xf numFmtId="2" fontId="6" fillId="3" borderId="18" xfId="1" applyNumberFormat="1" applyFont="1" applyFill="1" applyBorder="1"/>
    <xf numFmtId="0" fontId="6" fillId="3" borderId="8" xfId="1" applyFont="1" applyFill="1" applyBorder="1"/>
    <xf numFmtId="0" fontId="6" fillId="3" borderId="18" xfId="1" applyFont="1" applyFill="1" applyBorder="1"/>
    <xf numFmtId="2" fontId="7" fillId="3" borderId="8" xfId="1" applyNumberFormat="1" applyFont="1" applyFill="1" applyBorder="1"/>
    <xf numFmtId="2" fontId="7" fillId="3" borderId="18" xfId="1" applyNumberFormat="1" applyFont="1" applyFill="1" applyBorder="1"/>
    <xf numFmtId="0" fontId="6" fillId="3" borderId="20" xfId="1" applyFont="1" applyFill="1" applyBorder="1"/>
    <xf numFmtId="0" fontId="5" fillId="3" borderId="20" xfId="0" applyFont="1" applyFill="1" applyBorder="1"/>
    <xf numFmtId="0" fontId="6" fillId="3" borderId="21" xfId="1" applyFont="1" applyFill="1" applyBorder="1"/>
    <xf numFmtId="2" fontId="4" fillId="3" borderId="8" xfId="1" applyNumberFormat="1" applyFont="1" applyFill="1" applyBorder="1"/>
    <xf numFmtId="1" fontId="7" fillId="3" borderId="8" xfId="1" applyNumberFormat="1" applyFont="1" applyFill="1" applyBorder="1"/>
    <xf numFmtId="1" fontId="4" fillId="3" borderId="23" xfId="1" applyNumberFormat="1" applyFont="1" applyFill="1" applyBorder="1"/>
    <xf numFmtId="1" fontId="4" fillId="3" borderId="11" xfId="1" applyNumberFormat="1" applyFont="1" applyFill="1" applyBorder="1"/>
    <xf numFmtId="2" fontId="4" fillId="3" borderId="11" xfId="1" applyNumberFormat="1" applyFont="1" applyFill="1" applyBorder="1"/>
    <xf numFmtId="2" fontId="4" fillId="3" borderId="12" xfId="1" applyNumberFormat="1" applyFont="1" applyFill="1" applyBorder="1"/>
    <xf numFmtId="1" fontId="4" fillId="3" borderId="19" xfId="1" applyNumberFormat="1" applyFont="1" applyFill="1" applyBorder="1"/>
    <xf numFmtId="1" fontId="4" fillId="3" borderId="20" xfId="1" applyNumberFormat="1" applyFont="1" applyFill="1" applyBorder="1"/>
    <xf numFmtId="2" fontId="4" fillId="3" borderId="20" xfId="1" applyNumberFormat="1" applyFont="1" applyFill="1" applyBorder="1" applyAlignment="1">
      <alignment horizontal="right"/>
    </xf>
    <xf numFmtId="2" fontId="4" fillId="3" borderId="7" xfId="1" applyNumberFormat="1" applyFont="1" applyFill="1" applyBorder="1" applyAlignment="1">
      <alignment horizontal="right"/>
    </xf>
    <xf numFmtId="2" fontId="4" fillId="3" borderId="18" xfId="1" applyNumberFormat="1" applyFont="1" applyFill="1" applyBorder="1" applyAlignment="1">
      <alignment horizontal="right"/>
    </xf>
    <xf numFmtId="2" fontId="0" fillId="0" borderId="8" xfId="0" applyNumberFormat="1" applyBorder="1"/>
    <xf numFmtId="2" fontId="7" fillId="3" borderId="8" xfId="0" applyNumberFormat="1" applyFont="1" applyFill="1" applyBorder="1"/>
    <xf numFmtId="0" fontId="5" fillId="3" borderId="15" xfId="0" applyFont="1" applyFill="1" applyBorder="1"/>
    <xf numFmtId="0" fontId="5" fillId="3" borderId="17" xfId="0" applyFont="1" applyFill="1" applyBorder="1"/>
    <xf numFmtId="2" fontId="5" fillId="3" borderId="2" xfId="0" applyNumberFormat="1" applyFont="1" applyFill="1" applyBorder="1"/>
    <xf numFmtId="2" fontId="0" fillId="0" borderId="2" xfId="0" applyNumberFormat="1" applyBorder="1"/>
    <xf numFmtId="2" fontId="4" fillId="3" borderId="17" xfId="1" applyNumberFormat="1" applyFont="1" applyFill="1" applyBorder="1"/>
    <xf numFmtId="0" fontId="5" fillId="3" borderId="8" xfId="0" applyFont="1" applyFill="1" applyBorder="1"/>
    <xf numFmtId="2" fontId="6" fillId="3" borderId="22" xfId="1" applyNumberFormat="1" applyFont="1" applyFill="1" applyBorder="1"/>
    <xf numFmtId="2" fontId="0" fillId="0" borderId="8" xfId="0" applyNumberFormat="1" applyFill="1" applyBorder="1"/>
    <xf numFmtId="0" fontId="8" fillId="0" borderId="0" xfId="0" applyFont="1"/>
    <xf numFmtId="0" fontId="0" fillId="0" borderId="0" xfId="0" applyFont="1"/>
    <xf numFmtId="1" fontId="9" fillId="0" borderId="0" xfId="0" applyNumberFormat="1" applyFont="1"/>
    <xf numFmtId="0" fontId="7" fillId="3" borderId="8" xfId="1" applyFont="1" applyFill="1" applyBorder="1"/>
    <xf numFmtId="0" fontId="10" fillId="0" borderId="0" xfId="0" applyFont="1"/>
    <xf numFmtId="0" fontId="2" fillId="0" borderId="0" xfId="0" applyFont="1"/>
    <xf numFmtId="2" fontId="8" fillId="0" borderId="0" xfId="0" applyNumberFormat="1" applyFont="1"/>
    <xf numFmtId="1" fontId="11" fillId="3" borderId="1" xfId="1" applyNumberFormat="1" applyFont="1" applyFill="1" applyBorder="1" applyAlignment="1">
      <alignment horizontal="right"/>
    </xf>
    <xf numFmtId="1" fontId="11" fillId="3" borderId="2" xfId="1" applyNumberFormat="1" applyFont="1" applyFill="1" applyBorder="1"/>
    <xf numFmtId="1" fontId="11" fillId="3" borderId="7" xfId="1" applyNumberFormat="1" applyFont="1" applyFill="1" applyBorder="1"/>
    <xf numFmtId="1" fontId="11" fillId="3" borderId="8" xfId="1" applyNumberFormat="1" applyFont="1" applyFill="1" applyBorder="1"/>
    <xf numFmtId="0" fontId="12" fillId="0" borderId="8" xfId="0" applyFont="1" applyBorder="1" applyAlignment="1">
      <alignment horizontal="right"/>
    </xf>
    <xf numFmtId="0" fontId="12" fillId="0" borderId="18" xfId="0" applyFont="1" applyBorder="1" applyAlignment="1">
      <alignment horizontal="right"/>
    </xf>
    <xf numFmtId="1" fontId="13" fillId="3" borderId="7" xfId="1" applyNumberFormat="1" applyFont="1" applyFill="1" applyBorder="1" applyAlignment="1">
      <alignment vertical="top"/>
    </xf>
    <xf numFmtId="1" fontId="14" fillId="0" borderId="8" xfId="0" applyNumberFormat="1" applyFont="1" applyBorder="1"/>
    <xf numFmtId="2" fontId="14" fillId="0" borderId="8" xfId="0" applyNumberFormat="1" applyFont="1" applyBorder="1"/>
    <xf numFmtId="0" fontId="13" fillId="3" borderId="7" xfId="1" applyFont="1" applyFill="1" applyBorder="1"/>
    <xf numFmtId="0" fontId="13" fillId="3" borderId="8" xfId="1" applyFont="1" applyFill="1" applyBorder="1"/>
    <xf numFmtId="0" fontId="11" fillId="3" borderId="19" xfId="1" applyFont="1" applyFill="1" applyBorder="1"/>
    <xf numFmtId="1" fontId="11" fillId="3" borderId="20" xfId="1" applyNumberFormat="1" applyFont="1" applyFill="1" applyBorder="1"/>
    <xf numFmtId="2" fontId="12" fillId="0" borderId="20" xfId="0" applyNumberFormat="1" applyFont="1" applyBorder="1"/>
    <xf numFmtId="2" fontId="12" fillId="0" borderId="20" xfId="0" applyNumberFormat="1" applyFont="1" applyFill="1" applyBorder="1"/>
    <xf numFmtId="2" fontId="12" fillId="0" borderId="21" xfId="0" applyNumberFormat="1" applyFont="1" applyBorder="1"/>
    <xf numFmtId="0" fontId="14" fillId="0" borderId="8" xfId="0" applyFont="1" applyBorder="1"/>
    <xf numFmtId="0" fontId="14" fillId="0" borderId="18" xfId="0" applyFont="1" applyBorder="1"/>
    <xf numFmtId="2" fontId="12" fillId="0" borderId="8" xfId="0" applyNumberFormat="1" applyFont="1" applyBorder="1"/>
    <xf numFmtId="2" fontId="14" fillId="0" borderId="2" xfId="0" applyNumberFormat="1" applyFont="1" applyBorder="1"/>
    <xf numFmtId="1" fontId="14" fillId="0" borderId="1" xfId="0" applyNumberFormat="1" applyFont="1" applyBorder="1"/>
    <xf numFmtId="1" fontId="14" fillId="0" borderId="2" xfId="0" applyNumberFormat="1" applyFont="1" applyBorder="1"/>
    <xf numFmtId="1" fontId="14" fillId="0" borderId="7" xfId="0" applyNumberFormat="1" applyFont="1" applyBorder="1"/>
    <xf numFmtId="1" fontId="12" fillId="0" borderId="19" xfId="0" applyNumberFormat="1" applyFont="1" applyBorder="1"/>
    <xf numFmtId="1" fontId="12" fillId="0" borderId="20" xfId="0" applyNumberFormat="1" applyFont="1" applyBorder="1"/>
    <xf numFmtId="1" fontId="12" fillId="0" borderId="0" xfId="0" applyNumberFormat="1" applyFont="1" applyBorder="1"/>
    <xf numFmtId="2" fontId="12" fillId="0" borderId="0" xfId="0" applyNumberFormat="1" applyFont="1" applyBorder="1"/>
    <xf numFmtId="2" fontId="12" fillId="0" borderId="0" xfId="0" applyNumberFormat="1" applyFont="1" applyFill="1" applyBorder="1"/>
    <xf numFmtId="1" fontId="11" fillId="3" borderId="15" xfId="1" applyNumberFormat="1" applyFont="1" applyFill="1" applyBorder="1"/>
    <xf numFmtId="1" fontId="11" fillId="3" borderId="16" xfId="1" applyNumberFormat="1" applyFont="1" applyFill="1" applyBorder="1"/>
    <xf numFmtId="0" fontId="12" fillId="0" borderId="16" xfId="0" applyFont="1" applyBorder="1" applyAlignment="1">
      <alignment horizontal="right"/>
    </xf>
    <xf numFmtId="0" fontId="12" fillId="0" borderId="17" xfId="0" applyFont="1" applyBorder="1" applyAlignment="1">
      <alignment horizontal="right"/>
    </xf>
    <xf numFmtId="0" fontId="10" fillId="0" borderId="8" xfId="0" applyFont="1" applyBorder="1"/>
    <xf numFmtId="2" fontId="14" fillId="0" borderId="22" xfId="0" applyNumberFormat="1" applyFont="1" applyBorder="1"/>
    <xf numFmtId="2" fontId="14" fillId="0" borderId="18" xfId="0" applyNumberFormat="1" applyFont="1" applyBorder="1"/>
    <xf numFmtId="2" fontId="10" fillId="0" borderId="2" xfId="0" applyNumberFormat="1" applyFont="1" applyBorder="1"/>
    <xf numFmtId="2" fontId="10" fillId="0" borderId="8" xfId="0" applyNumberFormat="1" applyFont="1" applyBorder="1"/>
    <xf numFmtId="0" fontId="12" fillId="0" borderId="2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2" fontId="4" fillId="3" borderId="8" xfId="1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2" fontId="4" fillId="3" borderId="5" xfId="1" applyNumberFormat="1" applyFont="1" applyFill="1" applyBorder="1" applyAlignment="1">
      <alignment horizontal="right" vertical="top" wrapText="1"/>
    </xf>
    <xf numFmtId="2" fontId="4" fillId="3" borderId="11" xfId="1" applyNumberFormat="1" applyFont="1" applyFill="1" applyBorder="1" applyAlignment="1">
      <alignment horizontal="right" vertical="top" wrapText="1"/>
    </xf>
    <xf numFmtId="2" fontId="4" fillId="3" borderId="13" xfId="1" applyNumberFormat="1" applyFont="1" applyFill="1" applyBorder="1" applyAlignment="1">
      <alignment horizontal="right" vertical="top" wrapText="1"/>
    </xf>
    <xf numFmtId="2" fontId="4" fillId="3" borderId="6" xfId="1" applyNumberFormat="1" applyFont="1" applyFill="1" applyBorder="1" applyAlignment="1">
      <alignment horizontal="right" vertical="top" wrapText="1"/>
    </xf>
    <xf numFmtId="2" fontId="4" fillId="3" borderId="12" xfId="1" applyNumberFormat="1" applyFont="1" applyFill="1" applyBorder="1" applyAlignment="1">
      <alignment horizontal="right" vertical="top" wrapText="1"/>
    </xf>
    <xf numFmtId="2" fontId="4" fillId="3" borderId="14" xfId="1" applyNumberFormat="1" applyFont="1" applyFill="1" applyBorder="1" applyAlignment="1">
      <alignment horizontal="right" vertical="top" wrapText="1"/>
    </xf>
    <xf numFmtId="2" fontId="4" fillId="3" borderId="3" xfId="1" applyNumberFormat="1" applyFont="1" applyFill="1" applyBorder="1" applyAlignment="1">
      <alignment horizontal="center"/>
    </xf>
    <xf numFmtId="2" fontId="4" fillId="3" borderId="4" xfId="1" applyNumberFormat="1" applyFont="1" applyFill="1" applyBorder="1" applyAlignment="1">
      <alignment horizontal="center"/>
    </xf>
    <xf numFmtId="0" fontId="4" fillId="3" borderId="3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2" fontId="4" fillId="3" borderId="25" xfId="1" applyNumberFormat="1" applyFont="1" applyFill="1" applyBorder="1" applyAlignment="1">
      <alignment horizontal="right" vertical="top" wrapText="1"/>
    </xf>
    <xf numFmtId="2" fontId="4" fillId="3" borderId="9" xfId="1" applyNumberFormat="1" applyFont="1" applyFill="1" applyBorder="1" applyAlignment="1">
      <alignment horizontal="center"/>
    </xf>
    <xf numFmtId="2" fontId="4" fillId="3" borderId="10" xfId="1" applyNumberFormat="1" applyFont="1" applyFill="1" applyBorder="1" applyAlignment="1">
      <alignment horizontal="center"/>
    </xf>
    <xf numFmtId="2" fontId="4" fillId="3" borderId="24" xfId="1" applyNumberFormat="1" applyFont="1" applyFill="1" applyBorder="1" applyAlignment="1">
      <alignment horizontal="right" vertical="top" wrapText="1"/>
    </xf>
    <xf numFmtId="0" fontId="4" fillId="3" borderId="9" xfId="1" applyFont="1" applyFill="1" applyBorder="1" applyAlignment="1">
      <alignment horizontal="center"/>
    </xf>
    <xf numFmtId="0" fontId="4" fillId="3" borderId="10" xfId="1" applyFont="1" applyFill="1" applyBorder="1" applyAlignment="1">
      <alignment horizontal="center"/>
    </xf>
    <xf numFmtId="0" fontId="4" fillId="3" borderId="2" xfId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2" fontId="4" fillId="3" borderId="2" xfId="1" applyNumberFormat="1" applyFont="1" applyFill="1" applyBorder="1" applyAlignment="1">
      <alignment horizontal="center"/>
    </xf>
  </cellXfs>
  <cellStyles count="2">
    <cellStyle name="Accent1" xfId="1" builtinId="29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4"/>
  <sheetViews>
    <sheetView tabSelected="1" zoomScaleNormal="100" workbookViewId="0">
      <selection activeCell="L4" sqref="L4"/>
    </sheetView>
  </sheetViews>
  <sheetFormatPr defaultRowHeight="15"/>
  <cols>
    <col min="2" max="2" width="27.85546875" customWidth="1"/>
    <col min="3" max="3" width="17.28515625" customWidth="1"/>
    <col min="4" max="4" width="15.28515625" customWidth="1"/>
    <col min="5" max="5" width="16.5703125" customWidth="1"/>
    <col min="6" max="6" width="16" customWidth="1"/>
    <col min="7" max="7" width="13.28515625" customWidth="1"/>
    <col min="8" max="8" width="10.42578125" customWidth="1"/>
    <col min="9" max="9" width="16.140625" bestFit="1" customWidth="1"/>
    <col min="10" max="11" width="13.5703125" customWidth="1"/>
    <col min="12" max="12" width="16.140625" bestFit="1" customWidth="1"/>
    <col min="13" max="14" width="14.42578125" customWidth="1"/>
    <col min="15" max="15" width="15.42578125" customWidth="1"/>
    <col min="16" max="16" width="14" customWidth="1"/>
    <col min="19" max="19" width="12.28515625" bestFit="1" customWidth="1"/>
    <col min="21" max="21" width="11.28515625" customWidth="1"/>
    <col min="22" max="22" width="12.28515625" bestFit="1" customWidth="1"/>
  </cols>
  <sheetData>
    <row r="1" spans="1:14" ht="15.75">
      <c r="A1" s="48" t="s">
        <v>85</v>
      </c>
      <c r="B1" s="50"/>
      <c r="C1" s="50"/>
      <c r="D1" s="50"/>
      <c r="E1" s="50"/>
    </row>
    <row r="2" spans="1:14" ht="16.5" thickBot="1">
      <c r="A2" s="51"/>
      <c r="B2" s="51"/>
      <c r="C2" s="51" t="s">
        <v>64</v>
      </c>
      <c r="D2" s="51"/>
      <c r="E2" s="51"/>
    </row>
    <row r="3" spans="1:14" ht="15.75">
      <c r="A3" s="53" t="s">
        <v>0</v>
      </c>
      <c r="B3" s="54" t="s">
        <v>1</v>
      </c>
      <c r="C3" s="90" t="s">
        <v>82</v>
      </c>
      <c r="D3" s="90"/>
      <c r="E3" s="91"/>
      <c r="F3" s="90" t="s">
        <v>83</v>
      </c>
      <c r="G3" s="90"/>
      <c r="H3" s="91"/>
      <c r="I3" s="90" t="s">
        <v>84</v>
      </c>
      <c r="J3" s="90"/>
      <c r="K3" s="91"/>
      <c r="L3" s="90" t="s">
        <v>86</v>
      </c>
      <c r="M3" s="90"/>
      <c r="N3" s="91"/>
    </row>
    <row r="4" spans="1:14" ht="16.5" thickBot="1">
      <c r="A4" s="81"/>
      <c r="B4" s="82"/>
      <c r="C4" s="83" t="s">
        <v>65</v>
      </c>
      <c r="D4" s="83" t="s">
        <v>66</v>
      </c>
      <c r="E4" s="84" t="s">
        <v>67</v>
      </c>
      <c r="F4" s="83" t="s">
        <v>65</v>
      </c>
      <c r="G4" s="83" t="s">
        <v>66</v>
      </c>
      <c r="H4" s="84" t="s">
        <v>67</v>
      </c>
      <c r="I4" s="83" t="s">
        <v>65</v>
      </c>
      <c r="J4" s="83" t="s">
        <v>66</v>
      </c>
      <c r="K4" s="84" t="s">
        <v>67</v>
      </c>
      <c r="L4" s="83" t="s">
        <v>65</v>
      </c>
      <c r="M4" s="83" t="s">
        <v>66</v>
      </c>
      <c r="N4" s="84" t="s">
        <v>67</v>
      </c>
    </row>
    <row r="5" spans="1:14" ht="15.75">
      <c r="A5" s="73">
        <v>1</v>
      </c>
      <c r="B5" s="74" t="s">
        <v>68</v>
      </c>
      <c r="C5" s="72">
        <v>0</v>
      </c>
      <c r="D5" s="72">
        <v>0</v>
      </c>
      <c r="E5" s="72">
        <v>0</v>
      </c>
      <c r="F5" s="72">
        <v>0</v>
      </c>
      <c r="G5" s="72">
        <v>0</v>
      </c>
      <c r="H5" s="72">
        <v>0</v>
      </c>
      <c r="I5" s="72">
        <v>0</v>
      </c>
      <c r="J5" s="88">
        <v>12.4</v>
      </c>
      <c r="K5" s="86">
        <v>0</v>
      </c>
      <c r="L5" s="72">
        <v>0</v>
      </c>
      <c r="M5" s="72">
        <v>0</v>
      </c>
      <c r="N5" s="86">
        <v>0</v>
      </c>
    </row>
    <row r="6" spans="1:14" ht="15.75">
      <c r="A6" s="75">
        <v>2</v>
      </c>
      <c r="B6" s="60" t="s">
        <v>11</v>
      </c>
      <c r="C6" s="61">
        <v>3755.44</v>
      </c>
      <c r="D6" s="61">
        <v>1518.5</v>
      </c>
      <c r="E6" s="61">
        <f>+D6/C6*100</f>
        <v>40.434676096542617</v>
      </c>
      <c r="F6" s="61">
        <v>3129.54</v>
      </c>
      <c r="G6" s="61">
        <v>7301.04</v>
      </c>
      <c r="H6" s="61">
        <f>+G6/F6*100</f>
        <v>233.29434996836596</v>
      </c>
      <c r="I6" s="61">
        <v>4172.71</v>
      </c>
      <c r="J6" s="89">
        <v>7372.37</v>
      </c>
      <c r="K6" s="87">
        <f t="shared" ref="K6:K42" si="0">+J6/I6*100</f>
        <v>176.68062242523445</v>
      </c>
      <c r="L6" s="61">
        <v>3442.49</v>
      </c>
      <c r="M6" s="61">
        <v>5543.34</v>
      </c>
      <c r="N6" s="87">
        <f t="shared" ref="N6" si="1">+M6/L6*100</f>
        <v>161.02704728263555</v>
      </c>
    </row>
    <row r="7" spans="1:14" ht="15.75">
      <c r="A7" s="75">
        <v>3</v>
      </c>
      <c r="B7" s="60" t="s">
        <v>12</v>
      </c>
      <c r="C7" s="61">
        <v>0</v>
      </c>
      <c r="D7" s="61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89">
        <v>8.2899999999999991</v>
      </c>
      <c r="K7" s="87">
        <v>0</v>
      </c>
      <c r="L7" s="61">
        <v>0</v>
      </c>
      <c r="M7" s="61">
        <v>0</v>
      </c>
      <c r="N7" s="87">
        <v>0</v>
      </c>
    </row>
    <row r="8" spans="1:14" ht="15.75">
      <c r="A8" s="75">
        <v>4</v>
      </c>
      <c r="B8" s="60" t="s">
        <v>13</v>
      </c>
      <c r="C8" s="61">
        <v>1325.48</v>
      </c>
      <c r="D8" s="61">
        <v>16.79</v>
      </c>
      <c r="E8" s="61">
        <f t="shared" ref="E8:E21" si="2">+D8/C8*100</f>
        <v>1.2667109273621631</v>
      </c>
      <c r="F8" s="61">
        <v>1104.57</v>
      </c>
      <c r="G8" s="61">
        <v>363.51</v>
      </c>
      <c r="H8" s="61">
        <f t="shared" ref="H8:H21" si="3">+G8/F8*100</f>
        <v>32.909639045058256</v>
      </c>
      <c r="I8" s="61">
        <v>1472.76</v>
      </c>
      <c r="J8" s="89">
        <v>848.12</v>
      </c>
      <c r="K8" s="87">
        <f t="shared" si="0"/>
        <v>57.587115348053999</v>
      </c>
      <c r="L8" s="61">
        <v>1215.02</v>
      </c>
      <c r="M8" s="61">
        <v>5.83</v>
      </c>
      <c r="N8" s="87">
        <f t="shared" ref="N8:N21" si="4">+M8/L8*100</f>
        <v>0.47982749255156293</v>
      </c>
    </row>
    <row r="9" spans="1:14" ht="15.75">
      <c r="A9" s="75">
        <v>5</v>
      </c>
      <c r="B9" s="60" t="s">
        <v>14</v>
      </c>
      <c r="C9" s="61">
        <v>7367.04</v>
      </c>
      <c r="D9" s="61">
        <v>1495.78</v>
      </c>
      <c r="E9" s="61">
        <f t="shared" si="2"/>
        <v>20.303676917730865</v>
      </c>
      <c r="F9" s="61">
        <v>6139.2</v>
      </c>
      <c r="G9" s="61">
        <v>1111.46</v>
      </c>
      <c r="H9" s="61">
        <f t="shared" si="3"/>
        <v>18.104313265572063</v>
      </c>
      <c r="I9" s="61">
        <v>8185.6</v>
      </c>
      <c r="J9" s="89">
        <v>1034.3800000000001</v>
      </c>
      <c r="K9" s="87">
        <f t="shared" si="0"/>
        <v>12.636581313526193</v>
      </c>
      <c r="L9" s="61">
        <v>6753.12</v>
      </c>
      <c r="M9" s="61">
        <v>1028.69</v>
      </c>
      <c r="N9" s="87">
        <f t="shared" si="4"/>
        <v>15.232810908143199</v>
      </c>
    </row>
    <row r="10" spans="1:14" ht="15.75">
      <c r="A10" s="75">
        <v>6</v>
      </c>
      <c r="B10" s="60" t="s">
        <v>15</v>
      </c>
      <c r="C10" s="61">
        <v>88.54</v>
      </c>
      <c r="D10" s="61">
        <v>29.25</v>
      </c>
      <c r="E10" s="61">
        <f t="shared" si="2"/>
        <v>33.03591597018297</v>
      </c>
      <c r="F10" s="61">
        <v>73.78</v>
      </c>
      <c r="G10" s="61">
        <v>19.829999999999998</v>
      </c>
      <c r="H10" s="61">
        <f t="shared" si="3"/>
        <v>26.877202493900782</v>
      </c>
      <c r="I10" s="61">
        <v>98.36</v>
      </c>
      <c r="J10" s="89">
        <v>24.33</v>
      </c>
      <c r="K10" s="87">
        <f t="shared" si="0"/>
        <v>24.735664904432696</v>
      </c>
      <c r="L10" s="61">
        <v>81.150000000000006</v>
      </c>
      <c r="M10" s="61">
        <v>45.79</v>
      </c>
      <c r="N10" s="87">
        <f t="shared" si="4"/>
        <v>56.426370918052982</v>
      </c>
    </row>
    <row r="11" spans="1:14" ht="15.75">
      <c r="A11" s="75">
        <v>7</v>
      </c>
      <c r="B11" s="60" t="s">
        <v>16</v>
      </c>
      <c r="C11" s="61">
        <v>1455.98</v>
      </c>
      <c r="D11" s="61">
        <v>311.70999999999998</v>
      </c>
      <c r="E11" s="61">
        <f t="shared" si="2"/>
        <v>21.408947925108858</v>
      </c>
      <c r="F11" s="61">
        <v>1213.32</v>
      </c>
      <c r="G11" s="61">
        <v>406.87</v>
      </c>
      <c r="H11" s="61">
        <f t="shared" si="3"/>
        <v>33.533610259453397</v>
      </c>
      <c r="I11" s="61">
        <v>1617.75</v>
      </c>
      <c r="J11" s="89">
        <v>958.35</v>
      </c>
      <c r="K11" s="87">
        <f t="shared" si="0"/>
        <v>59.239684747334266</v>
      </c>
      <c r="L11" s="61">
        <v>1334.65</v>
      </c>
      <c r="M11" s="61">
        <v>48.68</v>
      </c>
      <c r="N11" s="87">
        <f t="shared" si="4"/>
        <v>3.6473981942831455</v>
      </c>
    </row>
    <row r="12" spans="1:14" ht="15.75">
      <c r="A12" s="75">
        <v>8</v>
      </c>
      <c r="B12" s="60" t="s">
        <v>17</v>
      </c>
      <c r="C12" s="61">
        <v>5.47</v>
      </c>
      <c r="D12" s="61">
        <v>0.21</v>
      </c>
      <c r="E12" s="61">
        <f t="shared" si="2"/>
        <v>3.8391224862888484</v>
      </c>
      <c r="F12" s="61">
        <v>4.5599999999999996</v>
      </c>
      <c r="G12" s="61">
        <v>0</v>
      </c>
      <c r="H12" s="61">
        <f t="shared" si="3"/>
        <v>0</v>
      </c>
      <c r="I12" s="61">
        <v>6.08</v>
      </c>
      <c r="J12" s="89">
        <v>0</v>
      </c>
      <c r="K12" s="87">
        <f t="shared" si="0"/>
        <v>0</v>
      </c>
      <c r="L12" s="61">
        <v>5.0199999999999996</v>
      </c>
      <c r="M12" s="61">
        <v>0</v>
      </c>
      <c r="N12" s="87">
        <f t="shared" si="4"/>
        <v>0</v>
      </c>
    </row>
    <row r="13" spans="1:14" ht="15.75">
      <c r="A13" s="75">
        <v>9</v>
      </c>
      <c r="B13" s="60" t="s">
        <v>18</v>
      </c>
      <c r="C13" s="61">
        <v>1250.56</v>
      </c>
      <c r="D13" s="61">
        <v>440.6</v>
      </c>
      <c r="E13" s="61">
        <f t="shared" si="2"/>
        <v>35.232215967246674</v>
      </c>
      <c r="F13" s="61">
        <v>1042.1400000000001</v>
      </c>
      <c r="G13" s="61">
        <v>39.700000000000003</v>
      </c>
      <c r="H13" s="61">
        <f t="shared" si="3"/>
        <v>3.8094689772967163</v>
      </c>
      <c r="I13" s="61">
        <v>1389.51</v>
      </c>
      <c r="J13" s="89">
        <v>211.2</v>
      </c>
      <c r="K13" s="87">
        <f t="shared" si="0"/>
        <v>15.19960273765572</v>
      </c>
      <c r="L13" s="61">
        <v>1146.3399999999999</v>
      </c>
      <c r="M13" s="61">
        <v>2.7</v>
      </c>
      <c r="N13" s="87">
        <f t="shared" si="4"/>
        <v>0.23553221557304121</v>
      </c>
    </row>
    <row r="14" spans="1:14" ht="15.75">
      <c r="A14" s="75">
        <v>10</v>
      </c>
      <c r="B14" s="60" t="s">
        <v>19</v>
      </c>
      <c r="C14" s="61">
        <v>11.32</v>
      </c>
      <c r="D14" s="61">
        <v>1.7</v>
      </c>
      <c r="E14" s="61">
        <f t="shared" si="2"/>
        <v>15.017667844522967</v>
      </c>
      <c r="F14" s="61">
        <v>9.43</v>
      </c>
      <c r="G14" s="61">
        <v>6.97</v>
      </c>
      <c r="H14" s="61">
        <f t="shared" si="3"/>
        <v>73.91304347826086</v>
      </c>
      <c r="I14" s="61">
        <v>12.57</v>
      </c>
      <c r="J14" s="89">
        <v>11.97</v>
      </c>
      <c r="K14" s="87">
        <f t="shared" si="0"/>
        <v>95.226730310262525</v>
      </c>
      <c r="L14" s="61">
        <v>10.37</v>
      </c>
      <c r="M14" s="61">
        <v>8.7100000000000009</v>
      </c>
      <c r="N14" s="87">
        <f t="shared" si="4"/>
        <v>83.992285438765691</v>
      </c>
    </row>
    <row r="15" spans="1:14" ht="15.75">
      <c r="A15" s="75">
        <v>11</v>
      </c>
      <c r="B15" s="60" t="s">
        <v>50</v>
      </c>
      <c r="C15" s="61">
        <v>1811.82</v>
      </c>
      <c r="D15" s="61">
        <v>502.59</v>
      </c>
      <c r="E15" s="61">
        <f t="shared" si="2"/>
        <v>27.73951054740537</v>
      </c>
      <c r="F15" s="61">
        <v>1509.83</v>
      </c>
      <c r="G15" s="61">
        <v>38.43</v>
      </c>
      <c r="H15" s="61">
        <f t="shared" si="3"/>
        <v>2.5453196717511246</v>
      </c>
      <c r="I15" s="61">
        <v>2013.11</v>
      </c>
      <c r="J15" s="89">
        <v>599.35</v>
      </c>
      <c r="K15" s="87">
        <f t="shared" si="0"/>
        <v>29.772342296248095</v>
      </c>
      <c r="L15" s="61">
        <v>1660.81</v>
      </c>
      <c r="M15" s="61">
        <v>620.25</v>
      </c>
      <c r="N15" s="87">
        <f t="shared" si="4"/>
        <v>37.346234668625549</v>
      </c>
    </row>
    <row r="16" spans="1:14" ht="15.75">
      <c r="A16" s="75">
        <v>12</v>
      </c>
      <c r="B16" s="60" t="s">
        <v>21</v>
      </c>
      <c r="C16" s="61">
        <v>2273.89</v>
      </c>
      <c r="D16" s="61">
        <v>904.86</v>
      </c>
      <c r="E16" s="61">
        <f t="shared" si="2"/>
        <v>39.79348165478541</v>
      </c>
      <c r="F16" s="61">
        <v>1894.91</v>
      </c>
      <c r="G16" s="61">
        <v>1433.49</v>
      </c>
      <c r="H16" s="61">
        <f t="shared" si="3"/>
        <v>75.649503142629456</v>
      </c>
      <c r="I16" s="61">
        <v>2526.54</v>
      </c>
      <c r="J16" s="89">
        <v>548.94000000000005</v>
      </c>
      <c r="K16" s="87">
        <f t="shared" si="0"/>
        <v>21.726946733477405</v>
      </c>
      <c r="L16" s="61">
        <v>2084.4</v>
      </c>
      <c r="M16" s="61">
        <v>864.71</v>
      </c>
      <c r="N16" s="87">
        <f t="shared" si="4"/>
        <v>41.484839762041837</v>
      </c>
    </row>
    <row r="17" spans="1:14" ht="15.75">
      <c r="A17" s="75">
        <v>13</v>
      </c>
      <c r="B17" s="60" t="s">
        <v>22</v>
      </c>
      <c r="C17" s="61">
        <v>768.95</v>
      </c>
      <c r="D17" s="61">
        <v>373.11</v>
      </c>
      <c r="E17" s="61">
        <f t="shared" si="2"/>
        <v>48.522010533844849</v>
      </c>
      <c r="F17" s="61">
        <v>640.79999999999995</v>
      </c>
      <c r="G17" s="61">
        <v>596.78</v>
      </c>
      <c r="H17" s="61">
        <f t="shared" si="3"/>
        <v>93.130461922596751</v>
      </c>
      <c r="I17" s="61">
        <v>854.39</v>
      </c>
      <c r="J17" s="89">
        <v>2404.08</v>
      </c>
      <c r="K17" s="87">
        <f t="shared" si="0"/>
        <v>281.37969779608841</v>
      </c>
      <c r="L17" s="61">
        <v>704.87</v>
      </c>
      <c r="M17" s="61">
        <v>2022.76</v>
      </c>
      <c r="N17" s="87">
        <f t="shared" si="4"/>
        <v>286.96922836835159</v>
      </c>
    </row>
    <row r="18" spans="1:14" ht="15.75">
      <c r="A18" s="75">
        <v>14</v>
      </c>
      <c r="B18" s="60" t="s">
        <v>23</v>
      </c>
      <c r="C18" s="61">
        <v>411.32</v>
      </c>
      <c r="D18" s="61">
        <v>15.51</v>
      </c>
      <c r="E18" s="61">
        <f t="shared" si="2"/>
        <v>3.7707867353885054</v>
      </c>
      <c r="F18" s="61">
        <v>342.76</v>
      </c>
      <c r="G18" s="61">
        <v>1026.4100000000001</v>
      </c>
      <c r="H18" s="61">
        <f t="shared" si="3"/>
        <v>299.45442875481388</v>
      </c>
      <c r="I18" s="61">
        <v>457.02</v>
      </c>
      <c r="J18" s="89">
        <v>223.35</v>
      </c>
      <c r="K18" s="87">
        <f t="shared" si="0"/>
        <v>48.870946566889849</v>
      </c>
      <c r="L18" s="61">
        <v>377.04</v>
      </c>
      <c r="M18" s="61">
        <v>0</v>
      </c>
      <c r="N18" s="87">
        <f t="shared" si="4"/>
        <v>0</v>
      </c>
    </row>
    <row r="19" spans="1:14" ht="15.75">
      <c r="A19" s="75">
        <v>15</v>
      </c>
      <c r="B19" s="60" t="s">
        <v>24</v>
      </c>
      <c r="C19" s="61">
        <v>1772.32</v>
      </c>
      <c r="D19" s="61">
        <v>679.65</v>
      </c>
      <c r="E19" s="61">
        <f t="shared" si="2"/>
        <v>38.348040985826486</v>
      </c>
      <c r="F19" s="61">
        <v>1476.92</v>
      </c>
      <c r="G19" s="61">
        <v>90.88</v>
      </c>
      <c r="H19" s="61">
        <f t="shared" si="3"/>
        <v>6.1533461528044846</v>
      </c>
      <c r="I19" s="61">
        <v>1969.23</v>
      </c>
      <c r="J19" s="89">
        <v>320.08</v>
      </c>
      <c r="K19" s="87">
        <f t="shared" si="0"/>
        <v>16.254068849245641</v>
      </c>
      <c r="L19" s="61">
        <v>1624.62</v>
      </c>
      <c r="M19" s="61">
        <v>362.43</v>
      </c>
      <c r="N19" s="87">
        <f t="shared" si="4"/>
        <v>22.308601396018762</v>
      </c>
    </row>
    <row r="20" spans="1:14" ht="15.75">
      <c r="A20" s="75">
        <v>16</v>
      </c>
      <c r="B20" s="60" t="s">
        <v>25</v>
      </c>
      <c r="C20" s="61">
        <v>4657.95</v>
      </c>
      <c r="D20" s="61">
        <v>7346.54</v>
      </c>
      <c r="E20" s="61">
        <f t="shared" si="2"/>
        <v>157.72045642396333</v>
      </c>
      <c r="F20" s="61">
        <v>3881.62</v>
      </c>
      <c r="G20" s="61">
        <v>2785.9</v>
      </c>
      <c r="H20" s="61">
        <f t="shared" si="3"/>
        <v>71.771579907358273</v>
      </c>
      <c r="I20" s="61">
        <v>5175.5</v>
      </c>
      <c r="J20" s="89">
        <v>3626.36</v>
      </c>
      <c r="K20" s="87">
        <f t="shared" si="0"/>
        <v>70.067819534344508</v>
      </c>
      <c r="L20" s="61">
        <v>4269.78</v>
      </c>
      <c r="M20" s="61">
        <v>226.42</v>
      </c>
      <c r="N20" s="87">
        <f t="shared" si="4"/>
        <v>5.3028493271316082</v>
      </c>
    </row>
    <row r="21" spans="1:14" ht="15.75">
      <c r="A21" s="75">
        <v>17</v>
      </c>
      <c r="B21" s="60" t="s">
        <v>26</v>
      </c>
      <c r="C21" s="61">
        <v>1351.63</v>
      </c>
      <c r="D21" s="61">
        <v>5711.49</v>
      </c>
      <c r="E21" s="61">
        <f t="shared" si="2"/>
        <v>422.56312748311291</v>
      </c>
      <c r="F21" s="61">
        <v>1126.3399999999999</v>
      </c>
      <c r="G21" s="61">
        <v>6525.82</v>
      </c>
      <c r="H21" s="61">
        <f t="shared" si="3"/>
        <v>579.38277962249413</v>
      </c>
      <c r="I21" s="61">
        <v>1501.8</v>
      </c>
      <c r="J21" s="89">
        <v>7654.95</v>
      </c>
      <c r="K21" s="87">
        <f t="shared" si="0"/>
        <v>509.71833799440674</v>
      </c>
      <c r="L21" s="61">
        <v>1238.98</v>
      </c>
      <c r="M21" s="61">
        <v>4734.26</v>
      </c>
      <c r="N21" s="87">
        <f t="shared" si="4"/>
        <v>382.10947715055937</v>
      </c>
    </row>
    <row r="22" spans="1:14" ht="15.75">
      <c r="A22" s="75">
        <v>18</v>
      </c>
      <c r="B22" s="60" t="s">
        <v>78</v>
      </c>
      <c r="C22" s="61"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89">
        <v>0</v>
      </c>
      <c r="K22" s="87">
        <v>0</v>
      </c>
      <c r="L22" s="61">
        <v>0</v>
      </c>
      <c r="M22" s="61">
        <v>0</v>
      </c>
      <c r="N22" s="87">
        <v>0</v>
      </c>
    </row>
    <row r="23" spans="1:14" ht="15.75">
      <c r="A23" s="75">
        <v>19</v>
      </c>
      <c r="B23" s="60" t="s">
        <v>69</v>
      </c>
      <c r="C23" s="61">
        <v>0</v>
      </c>
      <c r="D23" s="61">
        <v>0</v>
      </c>
      <c r="E23" s="61">
        <v>0</v>
      </c>
      <c r="F23" s="61">
        <v>0</v>
      </c>
      <c r="G23" s="61">
        <v>0</v>
      </c>
      <c r="H23" s="61">
        <v>0</v>
      </c>
      <c r="I23" s="61">
        <v>0</v>
      </c>
      <c r="J23" s="89">
        <v>0</v>
      </c>
      <c r="K23" s="87">
        <v>0</v>
      </c>
      <c r="L23" s="61">
        <v>0</v>
      </c>
      <c r="M23" s="61">
        <v>0</v>
      </c>
      <c r="N23" s="87">
        <v>0</v>
      </c>
    </row>
    <row r="24" spans="1:14" ht="15.75">
      <c r="A24" s="75">
        <v>20</v>
      </c>
      <c r="B24" s="60" t="s">
        <v>27</v>
      </c>
      <c r="C24" s="61">
        <v>5043.62</v>
      </c>
      <c r="D24" s="61">
        <v>56.53</v>
      </c>
      <c r="E24" s="61">
        <f t="shared" ref="E24:E28" si="5">+D24/C24*100</f>
        <v>1.1208219493141831</v>
      </c>
      <c r="F24" s="61">
        <v>4203.0200000000004</v>
      </c>
      <c r="G24" s="61">
        <v>598.62</v>
      </c>
      <c r="H24" s="61">
        <f t="shared" ref="H24:H28" si="6">+G24/F24*100</f>
        <v>14.242616023716279</v>
      </c>
      <c r="I24" s="61">
        <v>5604.03</v>
      </c>
      <c r="J24" s="89">
        <v>1508.1</v>
      </c>
      <c r="K24" s="87">
        <f t="shared" si="0"/>
        <v>26.910990840520128</v>
      </c>
      <c r="L24" s="61">
        <v>4623.32</v>
      </c>
      <c r="M24" s="61">
        <v>844.68</v>
      </c>
      <c r="N24" s="87">
        <f t="shared" ref="N24:N28" si="7">+M24/L24*100</f>
        <v>18.269987800974192</v>
      </c>
    </row>
    <row r="25" spans="1:14" ht="15.75">
      <c r="A25" s="75">
        <v>21</v>
      </c>
      <c r="B25" s="60" t="s">
        <v>28</v>
      </c>
      <c r="C25" s="61">
        <v>5903.44</v>
      </c>
      <c r="D25" s="61">
        <v>7499.35</v>
      </c>
      <c r="E25" s="61">
        <f t="shared" si="5"/>
        <v>127.03356009377585</v>
      </c>
      <c r="F25" s="61">
        <v>4919.53</v>
      </c>
      <c r="G25" s="61">
        <v>1698.39</v>
      </c>
      <c r="H25" s="61">
        <f t="shared" si="6"/>
        <v>34.523419920195629</v>
      </c>
      <c r="I25" s="61">
        <v>6559.37</v>
      </c>
      <c r="J25" s="89">
        <v>3095.91</v>
      </c>
      <c r="K25" s="87">
        <f t="shared" si="0"/>
        <v>47.198282761911585</v>
      </c>
      <c r="L25" s="61">
        <v>5411.48</v>
      </c>
      <c r="M25" s="61">
        <v>790.54</v>
      </c>
      <c r="N25" s="87">
        <f t="shared" si="7"/>
        <v>14.608572885790949</v>
      </c>
    </row>
    <row r="26" spans="1:14" ht="15.75">
      <c r="A26" s="75">
        <v>22</v>
      </c>
      <c r="B26" s="60" t="s">
        <v>29</v>
      </c>
      <c r="C26" s="61">
        <v>57.62</v>
      </c>
      <c r="D26" s="61">
        <v>51.59</v>
      </c>
      <c r="E26" s="61">
        <f t="shared" si="5"/>
        <v>89.534883720930253</v>
      </c>
      <c r="F26" s="61">
        <v>48.03</v>
      </c>
      <c r="G26" s="61">
        <v>2.0299999999999998</v>
      </c>
      <c r="H26" s="61">
        <f t="shared" si="6"/>
        <v>4.2265250884863628</v>
      </c>
      <c r="I26" s="61">
        <v>64.06</v>
      </c>
      <c r="J26" s="89">
        <v>211.43</v>
      </c>
      <c r="K26" s="87">
        <f t="shared" si="0"/>
        <v>330.04995316890415</v>
      </c>
      <c r="L26" s="61">
        <v>52.85</v>
      </c>
      <c r="M26" s="61">
        <v>0</v>
      </c>
      <c r="N26" s="87">
        <f t="shared" si="7"/>
        <v>0</v>
      </c>
    </row>
    <row r="27" spans="1:14" ht="15.75">
      <c r="A27" s="75">
        <v>23</v>
      </c>
      <c r="B27" s="60" t="s">
        <v>30</v>
      </c>
      <c r="C27" s="61">
        <v>10.25</v>
      </c>
      <c r="D27" s="61">
        <v>1.82</v>
      </c>
      <c r="E27" s="61">
        <f t="shared" si="5"/>
        <v>17.756097560975611</v>
      </c>
      <c r="F27" s="61">
        <v>8.58</v>
      </c>
      <c r="G27" s="61">
        <v>1.01</v>
      </c>
      <c r="H27" s="61">
        <f t="shared" si="6"/>
        <v>11.771561771561771</v>
      </c>
      <c r="I27" s="61">
        <v>11.46</v>
      </c>
      <c r="J27" s="89">
        <v>15.17</v>
      </c>
      <c r="K27" s="87">
        <f t="shared" si="0"/>
        <v>132.37347294938917</v>
      </c>
      <c r="L27" s="61">
        <v>9.4600000000000009</v>
      </c>
      <c r="M27" s="61">
        <v>0</v>
      </c>
      <c r="N27" s="87">
        <f t="shared" si="7"/>
        <v>0</v>
      </c>
    </row>
    <row r="28" spans="1:14" ht="15.75">
      <c r="A28" s="75">
        <v>24</v>
      </c>
      <c r="B28" s="60" t="s">
        <v>31</v>
      </c>
      <c r="C28" s="61">
        <v>0.71</v>
      </c>
      <c r="D28" s="61">
        <v>0</v>
      </c>
      <c r="E28" s="61">
        <f t="shared" si="5"/>
        <v>0</v>
      </c>
      <c r="F28" s="61">
        <v>0.6</v>
      </c>
      <c r="G28" s="61">
        <v>0</v>
      </c>
      <c r="H28" s="61">
        <f t="shared" si="6"/>
        <v>0</v>
      </c>
      <c r="I28" s="61">
        <v>0.8</v>
      </c>
      <c r="J28" s="89">
        <v>90.22</v>
      </c>
      <c r="K28" s="87">
        <f t="shared" si="0"/>
        <v>11277.5</v>
      </c>
      <c r="L28" s="61">
        <v>0.67</v>
      </c>
      <c r="M28" s="61">
        <v>0</v>
      </c>
      <c r="N28" s="87">
        <f t="shared" si="7"/>
        <v>0</v>
      </c>
    </row>
    <row r="29" spans="1:14" ht="15.75">
      <c r="A29" s="75">
        <v>25</v>
      </c>
      <c r="B29" s="60" t="s">
        <v>73</v>
      </c>
      <c r="C29" s="61">
        <v>0</v>
      </c>
      <c r="D29" s="61">
        <v>7.4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89">
        <v>243.71</v>
      </c>
      <c r="K29" s="87">
        <v>0</v>
      </c>
      <c r="L29" s="61">
        <v>0</v>
      </c>
      <c r="M29" s="61">
        <v>0</v>
      </c>
      <c r="N29" s="87">
        <v>0</v>
      </c>
    </row>
    <row r="30" spans="1:14" ht="15.75">
      <c r="A30" s="75">
        <v>26</v>
      </c>
      <c r="B30" s="60" t="s">
        <v>51</v>
      </c>
      <c r="C30" s="61">
        <v>3196.52</v>
      </c>
      <c r="D30" s="61">
        <v>404.47</v>
      </c>
      <c r="E30" s="61">
        <f t="shared" ref="E30:E40" si="8">+D30/C30*100</f>
        <v>12.653448124835759</v>
      </c>
      <c r="F30" s="61">
        <v>2663.76</v>
      </c>
      <c r="G30" s="61">
        <v>389.78</v>
      </c>
      <c r="H30" s="61">
        <f t="shared" ref="H30:H40" si="9">+G30/F30*100</f>
        <v>14.632699642610444</v>
      </c>
      <c r="I30" s="61">
        <v>3551.68</v>
      </c>
      <c r="J30" s="89">
        <v>1084.3699999999999</v>
      </c>
      <c r="K30" s="87">
        <f t="shared" si="0"/>
        <v>30.531185241913683</v>
      </c>
      <c r="L30" s="61">
        <v>2930.14</v>
      </c>
      <c r="M30" s="61">
        <v>232.79</v>
      </c>
      <c r="N30" s="87">
        <f t="shared" ref="N30:N40" si="10">+M30/L30*100</f>
        <v>7.9446715856580239</v>
      </c>
    </row>
    <row r="31" spans="1:14" ht="15.75">
      <c r="A31" s="75">
        <v>27</v>
      </c>
      <c r="B31" s="60" t="s">
        <v>52</v>
      </c>
      <c r="C31" s="61">
        <v>87.31</v>
      </c>
      <c r="D31" s="61">
        <v>2052.7800000000002</v>
      </c>
      <c r="E31" s="61">
        <f t="shared" si="8"/>
        <v>2351.1396174550455</v>
      </c>
      <c r="F31" s="61">
        <v>72.75</v>
      </c>
      <c r="G31" s="61">
        <v>2670.45</v>
      </c>
      <c r="H31" s="61">
        <f t="shared" si="9"/>
        <v>3670.7216494845361</v>
      </c>
      <c r="I31" s="61">
        <v>97</v>
      </c>
      <c r="J31" s="89">
        <v>1936.77</v>
      </c>
      <c r="K31" s="87">
        <f t="shared" si="0"/>
        <v>1996.6701030927834</v>
      </c>
      <c r="L31" s="61">
        <v>80.03</v>
      </c>
      <c r="M31" s="61">
        <v>0</v>
      </c>
      <c r="N31" s="87">
        <f t="shared" si="10"/>
        <v>0</v>
      </c>
    </row>
    <row r="32" spans="1:14" ht="15.75">
      <c r="A32" s="75">
        <v>28</v>
      </c>
      <c r="B32" s="60" t="s">
        <v>34</v>
      </c>
      <c r="C32" s="61">
        <v>3939.88</v>
      </c>
      <c r="D32" s="61">
        <v>4637.63</v>
      </c>
      <c r="E32" s="61">
        <f t="shared" si="8"/>
        <v>117.70993025168279</v>
      </c>
      <c r="F32" s="61">
        <v>3283.24</v>
      </c>
      <c r="G32" s="61">
        <v>10711.77</v>
      </c>
      <c r="H32" s="61">
        <f t="shared" si="9"/>
        <v>326.25607631485974</v>
      </c>
      <c r="I32" s="61">
        <v>4377.6499999999996</v>
      </c>
      <c r="J32" s="89">
        <v>10014.76</v>
      </c>
      <c r="K32" s="87">
        <f t="shared" si="0"/>
        <v>228.77023060317754</v>
      </c>
      <c r="L32" s="61">
        <v>3611.56</v>
      </c>
      <c r="M32" s="61">
        <v>390.76</v>
      </c>
      <c r="N32" s="87">
        <f t="shared" si="10"/>
        <v>10.819701181760792</v>
      </c>
    </row>
    <row r="33" spans="1:20" ht="15.75">
      <c r="A33" s="75">
        <v>29</v>
      </c>
      <c r="B33" s="60" t="s">
        <v>35</v>
      </c>
      <c r="C33" s="61">
        <v>5434.61</v>
      </c>
      <c r="D33" s="61">
        <v>5690.82</v>
      </c>
      <c r="E33" s="61">
        <f t="shared" si="8"/>
        <v>104.71441372978005</v>
      </c>
      <c r="F33" s="61">
        <v>4528.8500000000004</v>
      </c>
      <c r="G33" s="61">
        <v>2586.1</v>
      </c>
      <c r="H33" s="61">
        <f t="shared" si="9"/>
        <v>57.102796515671741</v>
      </c>
      <c r="I33" s="61">
        <v>6038.46</v>
      </c>
      <c r="J33" s="89">
        <v>1402.16</v>
      </c>
      <c r="K33" s="87">
        <f t="shared" si="0"/>
        <v>23.220489992481529</v>
      </c>
      <c r="L33" s="61">
        <v>4981.7299999999996</v>
      </c>
      <c r="M33" s="61">
        <v>17.170000000000002</v>
      </c>
      <c r="N33" s="87">
        <f t="shared" si="10"/>
        <v>0.34465938539423058</v>
      </c>
    </row>
    <row r="34" spans="1:20" ht="15.75">
      <c r="A34" s="75">
        <v>30</v>
      </c>
      <c r="B34" s="60" t="s">
        <v>36</v>
      </c>
      <c r="C34" s="61">
        <v>16.8</v>
      </c>
      <c r="D34" s="61">
        <v>6.52</v>
      </c>
      <c r="E34" s="61">
        <f t="shared" si="8"/>
        <v>38.809523809523803</v>
      </c>
      <c r="F34" s="61">
        <v>14</v>
      </c>
      <c r="G34" s="61">
        <v>11.52</v>
      </c>
      <c r="H34" s="61">
        <f t="shared" si="9"/>
        <v>82.285714285714278</v>
      </c>
      <c r="I34" s="61">
        <v>18.66</v>
      </c>
      <c r="J34" s="89">
        <v>186.52</v>
      </c>
      <c r="K34" s="87">
        <f t="shared" si="0"/>
        <v>999.57127545551975</v>
      </c>
      <c r="L34" s="61">
        <v>15.4</v>
      </c>
      <c r="M34" s="61">
        <v>0</v>
      </c>
      <c r="N34" s="87">
        <f t="shared" si="10"/>
        <v>0</v>
      </c>
    </row>
    <row r="35" spans="1:20" ht="15.75">
      <c r="A35" s="75">
        <v>31</v>
      </c>
      <c r="B35" s="60" t="s">
        <v>53</v>
      </c>
      <c r="C35" s="61">
        <v>6420.4</v>
      </c>
      <c r="D35" s="61">
        <v>7174.94</v>
      </c>
      <c r="E35" s="61">
        <f t="shared" si="8"/>
        <v>111.75222727555916</v>
      </c>
      <c r="F35" s="61">
        <v>5350.32</v>
      </c>
      <c r="G35" s="61">
        <v>14902.9</v>
      </c>
      <c r="H35" s="61">
        <f t="shared" si="9"/>
        <v>278.54221803555674</v>
      </c>
      <c r="I35" s="61">
        <v>7133.76</v>
      </c>
      <c r="J35" s="89">
        <v>6047.88</v>
      </c>
      <c r="K35" s="87">
        <f t="shared" si="0"/>
        <v>84.778293634773249</v>
      </c>
      <c r="L35" s="61">
        <v>5885.36</v>
      </c>
      <c r="M35" s="61">
        <v>4690.0600000000004</v>
      </c>
      <c r="N35" s="87">
        <f t="shared" si="10"/>
        <v>79.690282327674097</v>
      </c>
    </row>
    <row r="36" spans="1:20" ht="15.75">
      <c r="A36" s="75">
        <v>32</v>
      </c>
      <c r="B36" s="60" t="s">
        <v>57</v>
      </c>
      <c r="C36" s="61">
        <v>2415.7800000000002</v>
      </c>
      <c r="D36" s="61">
        <v>5533.41</v>
      </c>
      <c r="E36" s="61">
        <f t="shared" si="8"/>
        <v>229.05272831135281</v>
      </c>
      <c r="F36" s="61">
        <v>2013.14</v>
      </c>
      <c r="G36" s="61">
        <v>2506.1999999999998</v>
      </c>
      <c r="H36" s="61">
        <f t="shared" si="9"/>
        <v>124.49208698848564</v>
      </c>
      <c r="I36" s="61">
        <v>2684.19</v>
      </c>
      <c r="J36" s="89">
        <v>570.37</v>
      </c>
      <c r="K36" s="87">
        <f t="shared" si="0"/>
        <v>21.249240925567861</v>
      </c>
      <c r="L36" s="61">
        <v>2214.4499999999998</v>
      </c>
      <c r="M36" s="61">
        <v>3241.01</v>
      </c>
      <c r="N36" s="87">
        <f t="shared" si="10"/>
        <v>146.35733477838744</v>
      </c>
    </row>
    <row r="37" spans="1:20" ht="15.75">
      <c r="A37" s="75">
        <v>33</v>
      </c>
      <c r="B37" s="60" t="s">
        <v>38</v>
      </c>
      <c r="C37" s="61">
        <v>389.04</v>
      </c>
      <c r="D37" s="61">
        <v>1795.85</v>
      </c>
      <c r="E37" s="61">
        <f t="shared" si="8"/>
        <v>461.61063129755291</v>
      </c>
      <c r="F37" s="61">
        <v>324.2</v>
      </c>
      <c r="G37" s="61">
        <v>878.77</v>
      </c>
      <c r="H37" s="61">
        <f t="shared" si="9"/>
        <v>271.05798889574334</v>
      </c>
      <c r="I37" s="61">
        <v>432.27</v>
      </c>
      <c r="J37" s="89">
        <v>675.7</v>
      </c>
      <c r="K37" s="87">
        <f t="shared" si="0"/>
        <v>156.3143405741782</v>
      </c>
      <c r="L37" s="61">
        <v>356.62</v>
      </c>
      <c r="M37" s="61">
        <v>3.19</v>
      </c>
      <c r="N37" s="87">
        <f t="shared" si="10"/>
        <v>0.89450956199876619</v>
      </c>
    </row>
    <row r="38" spans="1:20" ht="15.75">
      <c r="A38" s="75">
        <v>34</v>
      </c>
      <c r="B38" s="60" t="s">
        <v>39</v>
      </c>
      <c r="C38" s="61">
        <v>18390.62</v>
      </c>
      <c r="D38" s="61">
        <v>5263.28</v>
      </c>
      <c r="E38" s="61">
        <f t="shared" si="8"/>
        <v>28.619372266949128</v>
      </c>
      <c r="F38" s="61">
        <v>15325.52</v>
      </c>
      <c r="G38" s="61">
        <v>9955.83</v>
      </c>
      <c r="H38" s="61">
        <f t="shared" si="9"/>
        <v>64.962428681049644</v>
      </c>
      <c r="I38" s="61">
        <v>20434.02</v>
      </c>
      <c r="J38" s="89">
        <v>4497.5200000000004</v>
      </c>
      <c r="K38" s="87">
        <f t="shared" si="0"/>
        <v>22.009961818575103</v>
      </c>
      <c r="L38" s="61">
        <v>16858.060000000001</v>
      </c>
      <c r="M38" s="61">
        <v>3596.65</v>
      </c>
      <c r="N38" s="87">
        <f t="shared" si="10"/>
        <v>21.334898558908915</v>
      </c>
    </row>
    <row r="39" spans="1:20" ht="15.75">
      <c r="A39" s="75">
        <v>35</v>
      </c>
      <c r="B39" s="60" t="s">
        <v>54</v>
      </c>
      <c r="C39" s="61">
        <v>841.55</v>
      </c>
      <c r="D39" s="61">
        <v>14.91</v>
      </c>
      <c r="E39" s="61">
        <f t="shared" si="8"/>
        <v>1.7717307349533602</v>
      </c>
      <c r="F39" s="61">
        <v>701.29</v>
      </c>
      <c r="G39" s="61">
        <v>329.46</v>
      </c>
      <c r="H39" s="61">
        <f t="shared" si="9"/>
        <v>46.979138444865889</v>
      </c>
      <c r="I39" s="61">
        <v>935.06</v>
      </c>
      <c r="J39" s="89">
        <v>901.61</v>
      </c>
      <c r="K39" s="87">
        <f t="shared" si="0"/>
        <v>96.422689453083237</v>
      </c>
      <c r="L39" s="61">
        <v>771.42</v>
      </c>
      <c r="M39" s="61">
        <v>125.39</v>
      </c>
      <c r="N39" s="87">
        <f t="shared" si="10"/>
        <v>16.25443986414664</v>
      </c>
    </row>
    <row r="40" spans="1:20" ht="15.75">
      <c r="A40" s="75">
        <v>36</v>
      </c>
      <c r="B40" s="60" t="s">
        <v>41</v>
      </c>
      <c r="C40" s="61">
        <v>9544.14</v>
      </c>
      <c r="D40" s="61">
        <v>4055.08</v>
      </c>
      <c r="E40" s="61">
        <f t="shared" si="8"/>
        <v>42.487641631409431</v>
      </c>
      <c r="F40" s="61">
        <v>7953.45</v>
      </c>
      <c r="G40" s="61">
        <v>2455.44</v>
      </c>
      <c r="H40" s="61">
        <f t="shared" si="9"/>
        <v>30.87264017501839</v>
      </c>
      <c r="I40" s="61">
        <v>10604.6</v>
      </c>
      <c r="J40" s="89">
        <v>2837.59</v>
      </c>
      <c r="K40" s="87">
        <f t="shared" si="0"/>
        <v>26.758104973313468</v>
      </c>
      <c r="L40" s="61">
        <v>8748.7900000000009</v>
      </c>
      <c r="M40" s="61">
        <v>1282.1300000000001</v>
      </c>
      <c r="N40" s="87">
        <f t="shared" si="10"/>
        <v>14.654940854678189</v>
      </c>
    </row>
    <row r="41" spans="1:20" ht="15.75">
      <c r="A41" s="75"/>
      <c r="B41" s="60"/>
      <c r="C41" s="61"/>
      <c r="D41" s="61"/>
      <c r="E41" s="69"/>
      <c r="F41" s="61"/>
      <c r="G41" s="61"/>
      <c r="H41" s="69"/>
      <c r="I41" s="85"/>
      <c r="J41" s="69"/>
      <c r="K41" s="87" t="s">
        <v>42</v>
      </c>
      <c r="L41" s="85"/>
      <c r="M41" s="69"/>
      <c r="N41" s="87" t="s">
        <v>42</v>
      </c>
    </row>
    <row r="42" spans="1:20" ht="16.5" thickBot="1">
      <c r="A42" s="76"/>
      <c r="B42" s="77" t="s">
        <v>81</v>
      </c>
      <c r="C42" s="66">
        <f t="shared" ref="C42:D42" si="11">SUM(C6:C41)</f>
        <v>90000</v>
      </c>
      <c r="D42" s="66">
        <f t="shared" si="11"/>
        <v>63594.670000000006</v>
      </c>
      <c r="E42" s="67">
        <f>+D42/C42*100</f>
        <v>70.660744444444447</v>
      </c>
      <c r="F42" s="66">
        <f t="shared" ref="F42:G42" si="12">SUM(F6:F41)</f>
        <v>74999.999999999971</v>
      </c>
      <c r="G42" s="66">
        <f t="shared" si="12"/>
        <v>71445.36</v>
      </c>
      <c r="H42" s="67">
        <f>+G42/F42*100</f>
        <v>95.26048000000003</v>
      </c>
      <c r="I42" s="67">
        <f>SUM(I5:I40)</f>
        <v>100000.00000000001</v>
      </c>
      <c r="J42" s="66">
        <f t="shared" ref="J42" si="13">SUM(J5:J41)</f>
        <v>61178.31</v>
      </c>
      <c r="K42" s="68">
        <f t="shared" si="0"/>
        <v>61.178309999999989</v>
      </c>
      <c r="L42" s="67">
        <f>SUM(L5:L40)</f>
        <v>82500</v>
      </c>
      <c r="M42" s="66">
        <f t="shared" ref="M42" si="14">SUM(M5:M41)</f>
        <v>30728.940000000002</v>
      </c>
      <c r="N42" s="68">
        <f t="shared" ref="N42" si="15">+M42/L42*100</f>
        <v>37.247199999999999</v>
      </c>
    </row>
    <row r="43" spans="1:20" ht="15.75">
      <c r="A43" s="78"/>
      <c r="B43" s="78"/>
      <c r="C43" s="79"/>
      <c r="D43" s="79"/>
      <c r="E43" s="80"/>
    </row>
    <row r="44" spans="1:20" ht="15.75">
      <c r="A44" s="48" t="s">
        <v>79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T44" s="47" t="s">
        <v>42</v>
      </c>
    </row>
    <row r="45" spans="1:20" ht="15.75">
      <c r="A45" s="51" t="s">
        <v>42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0"/>
      <c r="M45" s="50"/>
      <c r="N45" s="50"/>
    </row>
    <row r="46" spans="1:20" ht="16.5" thickBot="1">
      <c r="A46" s="51"/>
      <c r="B46" s="51"/>
      <c r="C46" s="51" t="s">
        <v>64</v>
      </c>
      <c r="D46" s="51"/>
      <c r="E46" s="51"/>
      <c r="F46" s="50"/>
      <c r="G46" s="50"/>
      <c r="H46" s="50"/>
      <c r="I46" s="50"/>
      <c r="J46" s="51"/>
      <c r="K46" s="51"/>
      <c r="L46" s="51"/>
      <c r="M46" s="51"/>
    </row>
    <row r="47" spans="1:20" ht="15.75">
      <c r="A47" s="53" t="s">
        <v>0</v>
      </c>
      <c r="B47" s="54" t="s">
        <v>1</v>
      </c>
      <c r="C47" s="90" t="s">
        <v>70</v>
      </c>
      <c r="D47" s="90"/>
      <c r="E47" s="90"/>
      <c r="F47" s="90" t="s">
        <v>71</v>
      </c>
      <c r="G47" s="90"/>
      <c r="H47" s="90"/>
      <c r="I47" s="90" t="s">
        <v>72</v>
      </c>
      <c r="J47" s="90"/>
      <c r="K47" s="90"/>
      <c r="L47" s="90" t="s">
        <v>77</v>
      </c>
      <c r="M47" s="90"/>
      <c r="N47" s="90"/>
      <c r="O47" s="90" t="s">
        <v>80</v>
      </c>
      <c r="P47" s="90"/>
      <c r="Q47" s="91"/>
    </row>
    <row r="48" spans="1:20" ht="16.5" thickBot="1">
      <c r="A48" s="55"/>
      <c r="B48" s="56"/>
      <c r="C48" s="57" t="s">
        <v>65</v>
      </c>
      <c r="D48" s="57" t="s">
        <v>66</v>
      </c>
      <c r="E48" s="57" t="s">
        <v>67</v>
      </c>
      <c r="F48" s="57" t="s">
        <v>65</v>
      </c>
      <c r="G48" s="57" t="s">
        <v>66</v>
      </c>
      <c r="H48" s="57" t="s">
        <v>67</v>
      </c>
      <c r="I48" s="57" t="s">
        <v>65</v>
      </c>
      <c r="J48" s="57" t="s">
        <v>66</v>
      </c>
      <c r="K48" s="57" t="s">
        <v>67</v>
      </c>
      <c r="L48" s="57" t="s">
        <v>65</v>
      </c>
      <c r="M48" s="57" t="s">
        <v>66</v>
      </c>
      <c r="N48" s="57" t="s">
        <v>67</v>
      </c>
      <c r="O48" s="57" t="s">
        <v>65</v>
      </c>
      <c r="P48" s="57" t="s">
        <v>66</v>
      </c>
      <c r="Q48" s="58" t="s">
        <v>67</v>
      </c>
    </row>
    <row r="49" spans="1:17" ht="16.5" thickBot="1">
      <c r="A49" s="59">
        <v>1</v>
      </c>
      <c r="B49" s="60" t="s">
        <v>68</v>
      </c>
      <c r="C49" s="61">
        <v>0</v>
      </c>
      <c r="D49" s="61">
        <v>1.55</v>
      </c>
      <c r="E49" s="61">
        <v>0</v>
      </c>
      <c r="F49" s="61">
        <v>0</v>
      </c>
      <c r="G49" s="61">
        <v>0</v>
      </c>
      <c r="H49" s="61">
        <v>0</v>
      </c>
      <c r="I49" s="61">
        <v>0</v>
      </c>
      <c r="J49" s="61">
        <v>0</v>
      </c>
      <c r="K49" s="61">
        <v>0</v>
      </c>
      <c r="L49" s="61">
        <v>0</v>
      </c>
      <c r="M49" s="61">
        <v>0</v>
      </c>
      <c r="N49" s="61">
        <v>0</v>
      </c>
      <c r="O49" s="61">
        <v>0</v>
      </c>
      <c r="P49" s="72">
        <v>0.82</v>
      </c>
      <c r="Q49" s="61">
        <v>0</v>
      </c>
    </row>
    <row r="50" spans="1:17" ht="16.5" thickBot="1">
      <c r="A50" s="59">
        <v>2</v>
      </c>
      <c r="B50" s="60" t="s">
        <v>11</v>
      </c>
      <c r="C50" s="61">
        <v>2920.89</v>
      </c>
      <c r="D50" s="61">
        <v>3510.69</v>
      </c>
      <c r="E50" s="61">
        <f>+D50/C50*100</f>
        <v>120.19247558107288</v>
      </c>
      <c r="F50" s="61">
        <v>2920.89</v>
      </c>
      <c r="G50" s="61">
        <v>21085.4</v>
      </c>
      <c r="H50" s="61">
        <f>+G50/F50*100</f>
        <v>721.88271383037363</v>
      </c>
      <c r="I50" s="61">
        <v>3129.54</v>
      </c>
      <c r="J50" s="61">
        <v>12908.25</v>
      </c>
      <c r="K50" s="61">
        <f t="shared" ref="K50:K84" si="16">+J50/I50*100</f>
        <v>412.46477118042907</v>
      </c>
      <c r="L50" s="61">
        <v>8472</v>
      </c>
      <c r="M50" s="61">
        <v>137.56</v>
      </c>
      <c r="N50" s="61">
        <f t="shared" ref="N50:N84" si="17">+M50/L50*100</f>
        <v>1.6237016052880076</v>
      </c>
      <c r="O50" s="61">
        <v>3547</v>
      </c>
      <c r="P50" s="72">
        <v>2278.59</v>
      </c>
      <c r="Q50" s="61">
        <f t="shared" ref="Q50:Q84" si="18">+P50/O50*100</f>
        <v>64.239921060050747</v>
      </c>
    </row>
    <row r="51" spans="1:17" ht="16.5" thickBot="1">
      <c r="A51" s="59">
        <v>3</v>
      </c>
      <c r="B51" s="60" t="s">
        <v>12</v>
      </c>
      <c r="C51" s="61">
        <v>0</v>
      </c>
      <c r="D51" s="61">
        <v>0</v>
      </c>
      <c r="E51" s="61">
        <v>0</v>
      </c>
      <c r="F51" s="61">
        <v>0</v>
      </c>
      <c r="G51" s="61">
        <v>0</v>
      </c>
      <c r="H51" s="61">
        <v>0</v>
      </c>
      <c r="I51" s="61">
        <v>0</v>
      </c>
      <c r="J51" s="61">
        <v>0</v>
      </c>
      <c r="K51" s="61">
        <v>0</v>
      </c>
      <c r="L51" s="61">
        <v>0</v>
      </c>
      <c r="M51" s="61">
        <v>0</v>
      </c>
      <c r="N51" s="61">
        <v>0</v>
      </c>
      <c r="O51" s="61">
        <v>0</v>
      </c>
      <c r="P51" s="72">
        <v>1.84</v>
      </c>
      <c r="Q51" s="61">
        <v>0</v>
      </c>
    </row>
    <row r="52" spans="1:17" ht="16.5" thickBot="1">
      <c r="A52" s="59">
        <v>4</v>
      </c>
      <c r="B52" s="60" t="s">
        <v>13</v>
      </c>
      <c r="C52" s="61">
        <v>1030.93</v>
      </c>
      <c r="D52" s="61">
        <v>222.11</v>
      </c>
      <c r="E52" s="61">
        <f t="shared" ref="E52:E84" si="19">+D52/C52*100</f>
        <v>21.544624756288012</v>
      </c>
      <c r="F52" s="61">
        <v>1030.93</v>
      </c>
      <c r="G52" s="61">
        <v>78.39</v>
      </c>
      <c r="H52" s="61">
        <f t="shared" ref="H52:H84" si="20">+G52/F52*100</f>
        <v>7.6038140319905327</v>
      </c>
      <c r="I52" s="61">
        <v>1104.57</v>
      </c>
      <c r="J52" s="61">
        <v>12.67</v>
      </c>
      <c r="K52" s="61">
        <f t="shared" si="16"/>
        <v>1.1470526992404286</v>
      </c>
      <c r="L52" s="61">
        <v>354</v>
      </c>
      <c r="M52" s="61">
        <v>23.79</v>
      </c>
      <c r="N52" s="61">
        <f t="shared" si="17"/>
        <v>6.7203389830508469</v>
      </c>
      <c r="O52" s="61">
        <v>1252</v>
      </c>
      <c r="P52" s="72">
        <v>4</v>
      </c>
      <c r="Q52" s="61">
        <f t="shared" si="18"/>
        <v>0.31948881789137379</v>
      </c>
    </row>
    <row r="53" spans="1:17" ht="16.5" thickBot="1">
      <c r="A53" s="59">
        <v>5</v>
      </c>
      <c r="B53" s="60" t="s">
        <v>14</v>
      </c>
      <c r="C53" s="61">
        <v>5729.92</v>
      </c>
      <c r="D53" s="61">
        <v>1853.23</v>
      </c>
      <c r="E53" s="61">
        <f t="shared" si="19"/>
        <v>32.343034457723668</v>
      </c>
      <c r="F53" s="61">
        <v>5729.92</v>
      </c>
      <c r="G53" s="61">
        <v>114.48</v>
      </c>
      <c r="H53" s="61">
        <f t="shared" si="20"/>
        <v>1.9979336535239585</v>
      </c>
      <c r="I53" s="61">
        <v>6139.2</v>
      </c>
      <c r="J53" s="61">
        <v>84.45</v>
      </c>
      <c r="K53" s="61">
        <f t="shared" si="16"/>
        <v>1.3755863956215795</v>
      </c>
      <c r="L53" s="61">
        <v>708</v>
      </c>
      <c r="M53" s="61">
        <v>57.72</v>
      </c>
      <c r="N53" s="61">
        <f t="shared" si="17"/>
        <v>8.1525423728813546</v>
      </c>
      <c r="O53" s="61">
        <v>6958</v>
      </c>
      <c r="P53" s="72">
        <v>44.77</v>
      </c>
      <c r="Q53" s="61">
        <f t="shared" si="18"/>
        <v>0.64343202069560224</v>
      </c>
    </row>
    <row r="54" spans="1:17" ht="16.5" thickBot="1">
      <c r="A54" s="59">
        <v>6</v>
      </c>
      <c r="B54" s="60" t="s">
        <v>15</v>
      </c>
      <c r="C54" s="61">
        <v>68.86</v>
      </c>
      <c r="D54" s="61">
        <v>31.17</v>
      </c>
      <c r="E54" s="61">
        <f t="shared" si="19"/>
        <v>45.265756607609646</v>
      </c>
      <c r="F54" s="61">
        <v>68.86</v>
      </c>
      <c r="G54" s="61">
        <v>35.630000000000003</v>
      </c>
      <c r="H54" s="61">
        <f t="shared" si="20"/>
        <v>51.742666279407501</v>
      </c>
      <c r="I54" s="61">
        <v>73.78</v>
      </c>
      <c r="J54" s="61">
        <v>0.92</v>
      </c>
      <c r="K54" s="61">
        <f t="shared" si="16"/>
        <v>1.24695039306045</v>
      </c>
      <c r="L54" s="61">
        <v>6</v>
      </c>
      <c r="M54" s="61">
        <v>30.23</v>
      </c>
      <c r="N54" s="61">
        <f t="shared" si="17"/>
        <v>503.83333333333331</v>
      </c>
      <c r="O54" s="61">
        <v>84</v>
      </c>
      <c r="P54" s="72">
        <v>2.54</v>
      </c>
      <c r="Q54" s="61">
        <f t="shared" si="18"/>
        <v>3.0238095238095237</v>
      </c>
    </row>
    <row r="55" spans="1:17" ht="16.5" thickBot="1">
      <c r="A55" s="59">
        <v>7</v>
      </c>
      <c r="B55" s="60" t="s">
        <v>16</v>
      </c>
      <c r="C55" s="61">
        <v>1132.42</v>
      </c>
      <c r="D55" s="61">
        <v>1142.69</v>
      </c>
      <c r="E55" s="61">
        <f t="shared" si="19"/>
        <v>100.90690733120221</v>
      </c>
      <c r="F55" s="61">
        <v>1132.42</v>
      </c>
      <c r="G55" s="61">
        <v>806.68</v>
      </c>
      <c r="H55" s="61">
        <f t="shared" si="20"/>
        <v>71.235054131859201</v>
      </c>
      <c r="I55" s="61">
        <v>1213.32</v>
      </c>
      <c r="J55" s="61">
        <v>31.12</v>
      </c>
      <c r="K55" s="61">
        <f t="shared" si="16"/>
        <v>2.5648633501467053</v>
      </c>
      <c r="L55" s="61">
        <v>1056</v>
      </c>
      <c r="M55" s="61">
        <v>187.21</v>
      </c>
      <c r="N55" s="61">
        <f t="shared" si="17"/>
        <v>17.728219696969695</v>
      </c>
      <c r="O55" s="61">
        <v>1375</v>
      </c>
      <c r="P55" s="72">
        <v>186.09</v>
      </c>
      <c r="Q55" s="61">
        <f t="shared" si="18"/>
        <v>13.533818181818184</v>
      </c>
    </row>
    <row r="56" spans="1:17" ht="16.5" thickBot="1">
      <c r="A56" s="59">
        <v>8</v>
      </c>
      <c r="B56" s="60" t="s">
        <v>17</v>
      </c>
      <c r="C56" s="61">
        <v>4.26</v>
      </c>
      <c r="D56" s="61">
        <v>12.36</v>
      </c>
      <c r="E56" s="61">
        <f t="shared" si="19"/>
        <v>290.14084507042253</v>
      </c>
      <c r="F56" s="61">
        <v>4.26</v>
      </c>
      <c r="G56" s="61">
        <v>0</v>
      </c>
      <c r="H56" s="61">
        <f t="shared" si="20"/>
        <v>0</v>
      </c>
      <c r="I56" s="61">
        <v>4.5599999999999996</v>
      </c>
      <c r="J56" s="61">
        <v>0</v>
      </c>
      <c r="K56" s="61">
        <f t="shared" si="16"/>
        <v>0</v>
      </c>
      <c r="L56" s="61">
        <v>0</v>
      </c>
      <c r="M56" s="61">
        <v>0</v>
      </c>
      <c r="N56" s="61">
        <v>0</v>
      </c>
      <c r="O56" s="61">
        <v>6</v>
      </c>
      <c r="P56" s="72">
        <v>4.99</v>
      </c>
      <c r="Q56" s="61">
        <f t="shared" si="18"/>
        <v>83.166666666666671</v>
      </c>
    </row>
    <row r="57" spans="1:17" ht="16.5" thickBot="1">
      <c r="A57" s="59">
        <v>9</v>
      </c>
      <c r="B57" s="60" t="s">
        <v>18</v>
      </c>
      <c r="C57" s="61">
        <v>972.66</v>
      </c>
      <c r="D57" s="61">
        <v>300.77</v>
      </c>
      <c r="E57" s="61">
        <f t="shared" si="19"/>
        <v>30.922418933645879</v>
      </c>
      <c r="F57" s="61">
        <v>972.66</v>
      </c>
      <c r="G57" s="61">
        <v>421.96</v>
      </c>
      <c r="H57" s="61">
        <f t="shared" si="20"/>
        <v>43.38206567557009</v>
      </c>
      <c r="I57" s="61">
        <v>1042.1400000000001</v>
      </c>
      <c r="J57" s="61">
        <v>213.49</v>
      </c>
      <c r="K57" s="61">
        <f t="shared" si="16"/>
        <v>20.485731283704684</v>
      </c>
      <c r="L57" s="61">
        <v>234</v>
      </c>
      <c r="M57" s="61">
        <v>180.02</v>
      </c>
      <c r="N57" s="61">
        <f t="shared" si="17"/>
        <v>76.931623931623932</v>
      </c>
      <c r="O57" s="61">
        <v>1179</v>
      </c>
      <c r="P57" s="72">
        <v>159.80000000000001</v>
      </c>
      <c r="Q57" s="61">
        <f t="shared" si="18"/>
        <v>13.553859202714166</v>
      </c>
    </row>
    <row r="58" spans="1:17" ht="16.5" thickBot="1">
      <c r="A58" s="59">
        <v>10</v>
      </c>
      <c r="B58" s="60" t="s">
        <v>19</v>
      </c>
      <c r="C58" s="61">
        <v>8.8000000000000007</v>
      </c>
      <c r="D58" s="61">
        <v>10.94</v>
      </c>
      <c r="E58" s="61">
        <f t="shared" si="19"/>
        <v>124.3181818181818</v>
      </c>
      <c r="F58" s="61">
        <v>8.8000000000000007</v>
      </c>
      <c r="G58" s="61">
        <v>3.4</v>
      </c>
      <c r="H58" s="61">
        <f t="shared" si="20"/>
        <v>38.636363636363633</v>
      </c>
      <c r="I58" s="61">
        <v>9.43</v>
      </c>
      <c r="J58" s="61">
        <v>9.52</v>
      </c>
      <c r="K58" s="61">
        <f t="shared" si="16"/>
        <v>100.95440084835631</v>
      </c>
      <c r="L58" s="61">
        <v>6</v>
      </c>
      <c r="M58" s="61">
        <v>11.19</v>
      </c>
      <c r="N58" s="61">
        <f t="shared" si="17"/>
        <v>186.5</v>
      </c>
      <c r="O58" s="61">
        <v>11</v>
      </c>
      <c r="P58" s="72">
        <v>0.76</v>
      </c>
      <c r="Q58" s="61">
        <f t="shared" si="18"/>
        <v>6.9090909090909092</v>
      </c>
    </row>
    <row r="59" spans="1:17" ht="16.5" thickBot="1">
      <c r="A59" s="59">
        <v>11</v>
      </c>
      <c r="B59" s="60" t="s">
        <v>50</v>
      </c>
      <c r="C59" s="61">
        <v>1409.18</v>
      </c>
      <c r="D59" s="61">
        <v>1968.86</v>
      </c>
      <c r="E59" s="61">
        <f t="shared" si="19"/>
        <v>139.71671468513603</v>
      </c>
      <c r="F59" s="61">
        <v>1409.18</v>
      </c>
      <c r="G59" s="61">
        <v>3268.19</v>
      </c>
      <c r="H59" s="61">
        <f t="shared" si="20"/>
        <v>231.92140109851121</v>
      </c>
      <c r="I59" s="61">
        <v>1509.83</v>
      </c>
      <c r="J59" s="61">
        <v>4384.9399999999996</v>
      </c>
      <c r="K59" s="61">
        <f t="shared" si="16"/>
        <v>290.42607445871391</v>
      </c>
      <c r="L59" s="61">
        <v>2358</v>
      </c>
      <c r="M59" s="61">
        <v>1679.34</v>
      </c>
      <c r="N59" s="61">
        <f t="shared" si="17"/>
        <v>71.218829516539444</v>
      </c>
      <c r="O59" s="61">
        <v>1711</v>
      </c>
      <c r="P59" s="72">
        <v>235.52</v>
      </c>
      <c r="Q59" s="61">
        <f t="shared" si="18"/>
        <v>13.765049678550556</v>
      </c>
    </row>
    <row r="60" spans="1:17" ht="16.5" thickBot="1">
      <c r="A60" s="59">
        <v>12</v>
      </c>
      <c r="B60" s="60" t="s">
        <v>21</v>
      </c>
      <c r="C60" s="61">
        <v>1768.58</v>
      </c>
      <c r="D60" s="61">
        <v>541.86</v>
      </c>
      <c r="E60" s="61">
        <f t="shared" si="19"/>
        <v>30.638139072023883</v>
      </c>
      <c r="F60" s="61">
        <v>1768.58</v>
      </c>
      <c r="G60" s="61">
        <v>789.68</v>
      </c>
      <c r="H60" s="61">
        <f t="shared" si="20"/>
        <v>44.650510579108662</v>
      </c>
      <c r="I60" s="61">
        <v>1894.91</v>
      </c>
      <c r="J60" s="61">
        <v>594.70000000000005</v>
      </c>
      <c r="K60" s="61">
        <f t="shared" si="16"/>
        <v>31.384076288583628</v>
      </c>
      <c r="L60" s="61">
        <v>1410</v>
      </c>
      <c r="M60" s="61">
        <v>482.28</v>
      </c>
      <c r="N60" s="61">
        <f t="shared" si="17"/>
        <v>34.204255319148935</v>
      </c>
      <c r="O60" s="61">
        <v>2148</v>
      </c>
      <c r="P60" s="72">
        <v>1559.62</v>
      </c>
      <c r="Q60" s="61">
        <f t="shared" si="18"/>
        <v>72.608007448789564</v>
      </c>
    </row>
    <row r="61" spans="1:17" ht="16.5" thickBot="1">
      <c r="A61" s="59">
        <v>13</v>
      </c>
      <c r="B61" s="60" t="s">
        <v>22</v>
      </c>
      <c r="C61" s="61">
        <v>598.08000000000004</v>
      </c>
      <c r="D61" s="61">
        <v>92.48</v>
      </c>
      <c r="E61" s="61">
        <f t="shared" si="19"/>
        <v>15.462814339218834</v>
      </c>
      <c r="F61" s="61">
        <v>598.08000000000004</v>
      </c>
      <c r="G61" s="61">
        <v>39.17</v>
      </c>
      <c r="H61" s="61">
        <f t="shared" si="20"/>
        <v>6.5492910647405029</v>
      </c>
      <c r="I61" s="61">
        <v>640.79999999999995</v>
      </c>
      <c r="J61" s="61">
        <v>1179.6300000000001</v>
      </c>
      <c r="K61" s="61">
        <f t="shared" si="16"/>
        <v>184.08707865168543</v>
      </c>
      <c r="L61" s="61">
        <v>540</v>
      </c>
      <c r="M61" s="61">
        <v>426.75</v>
      </c>
      <c r="N61" s="61">
        <f t="shared" si="17"/>
        <v>79.027777777777771</v>
      </c>
      <c r="O61" s="61">
        <v>726</v>
      </c>
      <c r="P61" s="72">
        <v>29.38</v>
      </c>
      <c r="Q61" s="61">
        <f t="shared" si="18"/>
        <v>4.0468319559228654</v>
      </c>
    </row>
    <row r="62" spans="1:17" ht="16.5" thickBot="1">
      <c r="A62" s="59">
        <v>14</v>
      </c>
      <c r="B62" s="60" t="s">
        <v>23</v>
      </c>
      <c r="C62" s="61">
        <v>319.92</v>
      </c>
      <c r="D62" s="61">
        <v>775.4</v>
      </c>
      <c r="E62" s="61">
        <f t="shared" si="19"/>
        <v>242.37309327331832</v>
      </c>
      <c r="F62" s="61">
        <v>319.92</v>
      </c>
      <c r="G62" s="61">
        <v>992.88</v>
      </c>
      <c r="H62" s="61">
        <f t="shared" si="20"/>
        <v>310.35258814703673</v>
      </c>
      <c r="I62" s="61">
        <v>342.76</v>
      </c>
      <c r="J62" s="61">
        <v>514.29999999999995</v>
      </c>
      <c r="K62" s="61">
        <f t="shared" si="16"/>
        <v>150.04667989263623</v>
      </c>
      <c r="L62" s="61">
        <v>564</v>
      </c>
      <c r="M62" s="61">
        <v>270</v>
      </c>
      <c r="N62" s="61">
        <f t="shared" si="17"/>
        <v>47.872340425531917</v>
      </c>
      <c r="O62" s="61">
        <v>388</v>
      </c>
      <c r="P62" s="72">
        <v>1712.06</v>
      </c>
      <c r="Q62" s="61">
        <f t="shared" si="18"/>
        <v>441.2525773195876</v>
      </c>
    </row>
    <row r="63" spans="1:17" ht="16.5" thickBot="1">
      <c r="A63" s="59">
        <v>15</v>
      </c>
      <c r="B63" s="60" t="s">
        <v>24</v>
      </c>
      <c r="C63" s="61">
        <v>1378.46</v>
      </c>
      <c r="D63" s="61">
        <v>688.17</v>
      </c>
      <c r="E63" s="61">
        <f t="shared" si="19"/>
        <v>49.923102592748428</v>
      </c>
      <c r="F63" s="61">
        <v>1378.46</v>
      </c>
      <c r="G63" s="61">
        <v>21.75</v>
      </c>
      <c r="H63" s="61">
        <f t="shared" si="20"/>
        <v>1.5778477431336417</v>
      </c>
      <c r="I63" s="61">
        <v>1476.92</v>
      </c>
      <c r="J63" s="61">
        <v>38.869999999999997</v>
      </c>
      <c r="K63" s="61">
        <f t="shared" si="16"/>
        <v>2.6318283996424987</v>
      </c>
      <c r="L63" s="61">
        <v>354</v>
      </c>
      <c r="M63" s="61">
        <v>33.53</v>
      </c>
      <c r="N63" s="61">
        <f t="shared" si="17"/>
        <v>9.4717514124293789</v>
      </c>
      <c r="O63" s="61">
        <v>1674</v>
      </c>
      <c r="P63" s="72">
        <v>0.37</v>
      </c>
      <c r="Q63" s="61">
        <f t="shared" si="18"/>
        <v>2.210274790919952E-2</v>
      </c>
    </row>
    <row r="64" spans="1:17" ht="16.5" thickBot="1">
      <c r="A64" s="59">
        <v>16</v>
      </c>
      <c r="B64" s="60" t="s">
        <v>25</v>
      </c>
      <c r="C64" s="61">
        <v>3622.85</v>
      </c>
      <c r="D64" s="61">
        <v>1409.13</v>
      </c>
      <c r="E64" s="61">
        <f t="shared" si="19"/>
        <v>38.895620850987484</v>
      </c>
      <c r="F64" s="61">
        <v>3622.85</v>
      </c>
      <c r="G64" s="61">
        <v>6732.13</v>
      </c>
      <c r="H64" s="61">
        <f t="shared" si="20"/>
        <v>185.82414397504726</v>
      </c>
      <c r="I64" s="61">
        <v>3881.62</v>
      </c>
      <c r="J64" s="61">
        <v>7290.45</v>
      </c>
      <c r="K64" s="61">
        <f t="shared" si="16"/>
        <v>187.81977627897629</v>
      </c>
      <c r="L64" s="61">
        <v>3588</v>
      </c>
      <c r="M64" s="61">
        <v>6807.52</v>
      </c>
      <c r="N64" s="61">
        <f t="shared" si="17"/>
        <v>189.73021181716837</v>
      </c>
      <c r="O64" s="61">
        <v>4399</v>
      </c>
      <c r="P64" s="72">
        <v>6573.45</v>
      </c>
      <c r="Q64" s="61">
        <f t="shared" si="18"/>
        <v>149.43055239827231</v>
      </c>
    </row>
    <row r="65" spans="1:17" ht="16.5" thickBot="1">
      <c r="A65" s="59">
        <v>17</v>
      </c>
      <c r="B65" s="60" t="s">
        <v>26</v>
      </c>
      <c r="C65" s="61">
        <v>1051.26</v>
      </c>
      <c r="D65" s="61">
        <v>1861.94</v>
      </c>
      <c r="E65" s="61">
        <f t="shared" si="19"/>
        <v>177.11508095047847</v>
      </c>
      <c r="F65" s="61">
        <v>1051.26</v>
      </c>
      <c r="G65" s="61">
        <v>2065.63</v>
      </c>
      <c r="H65" s="61">
        <f t="shared" si="20"/>
        <v>196.49087761353044</v>
      </c>
      <c r="I65" s="61">
        <v>1126.3399999999999</v>
      </c>
      <c r="J65" s="61">
        <v>2758.85</v>
      </c>
      <c r="K65" s="61">
        <f t="shared" si="16"/>
        <v>244.93936111653673</v>
      </c>
      <c r="L65" s="61">
        <v>2076</v>
      </c>
      <c r="M65" s="61">
        <v>4266.01</v>
      </c>
      <c r="N65" s="61">
        <f t="shared" si="17"/>
        <v>205.4918111753372</v>
      </c>
      <c r="O65" s="61">
        <v>1277.02</v>
      </c>
      <c r="P65" s="72">
        <v>4395.66</v>
      </c>
      <c r="Q65" s="61">
        <f t="shared" si="18"/>
        <v>344.21230677671451</v>
      </c>
    </row>
    <row r="66" spans="1:17" ht="16.5" thickBot="1">
      <c r="A66" s="59">
        <v>18</v>
      </c>
      <c r="B66" s="60" t="s">
        <v>78</v>
      </c>
      <c r="C66" s="61">
        <v>0</v>
      </c>
      <c r="D66" s="61">
        <v>0</v>
      </c>
      <c r="E66" s="61">
        <v>0</v>
      </c>
      <c r="F66" s="61">
        <v>0</v>
      </c>
      <c r="G66" s="61">
        <v>0</v>
      </c>
      <c r="H66" s="61">
        <v>0</v>
      </c>
      <c r="I66" s="61">
        <v>0</v>
      </c>
      <c r="J66" s="61">
        <v>0</v>
      </c>
      <c r="K66" s="61">
        <v>0</v>
      </c>
      <c r="L66" s="61">
        <v>0</v>
      </c>
      <c r="M66" s="61">
        <v>0</v>
      </c>
      <c r="N66" s="61">
        <v>0</v>
      </c>
      <c r="O66" s="61">
        <v>1</v>
      </c>
      <c r="P66" s="72">
        <v>0</v>
      </c>
      <c r="Q66" s="61">
        <f t="shared" si="18"/>
        <v>0</v>
      </c>
    </row>
    <row r="67" spans="1:17" ht="16.5" thickBot="1">
      <c r="A67" s="59">
        <v>19</v>
      </c>
      <c r="B67" s="60" t="s">
        <v>69</v>
      </c>
      <c r="C67" s="61">
        <v>0</v>
      </c>
      <c r="D67" s="61">
        <v>0</v>
      </c>
      <c r="E67" s="61">
        <v>0</v>
      </c>
      <c r="F67" s="61">
        <v>0</v>
      </c>
      <c r="G67" s="61">
        <v>0.36</v>
      </c>
      <c r="H67" s="61">
        <v>0</v>
      </c>
      <c r="I67" s="61">
        <v>0</v>
      </c>
      <c r="J67" s="61">
        <v>0</v>
      </c>
      <c r="K67" s="61">
        <v>0</v>
      </c>
      <c r="L67" s="61">
        <v>0</v>
      </c>
      <c r="M67" s="61">
        <v>0</v>
      </c>
      <c r="N67" s="61">
        <v>0</v>
      </c>
      <c r="O67" s="61">
        <v>0</v>
      </c>
      <c r="P67" s="72">
        <v>0.46</v>
      </c>
      <c r="Q67" s="61">
        <v>0</v>
      </c>
    </row>
    <row r="68" spans="1:17" ht="16.5" thickBot="1">
      <c r="A68" s="59">
        <v>20</v>
      </c>
      <c r="B68" s="60" t="s">
        <v>27</v>
      </c>
      <c r="C68" s="61">
        <v>3922.82</v>
      </c>
      <c r="D68" s="61">
        <v>3179.54</v>
      </c>
      <c r="E68" s="61">
        <f t="shared" si="19"/>
        <v>81.052406177188857</v>
      </c>
      <c r="F68" s="61">
        <v>3922.82</v>
      </c>
      <c r="G68" s="61">
        <v>2217.63</v>
      </c>
      <c r="H68" s="61">
        <f t="shared" si="20"/>
        <v>56.531525790120376</v>
      </c>
      <c r="I68" s="61">
        <v>4203.0200000000004</v>
      </c>
      <c r="J68" s="61">
        <v>982.19</v>
      </c>
      <c r="K68" s="61">
        <f t="shared" si="16"/>
        <v>23.368673001793947</v>
      </c>
      <c r="L68" s="61">
        <v>2826</v>
      </c>
      <c r="M68" s="61">
        <v>1507.01</v>
      </c>
      <c r="N68" s="61">
        <f t="shared" si="17"/>
        <v>53.326610049539994</v>
      </c>
      <c r="O68" s="61">
        <v>4763</v>
      </c>
      <c r="P68" s="72">
        <v>2126.34</v>
      </c>
      <c r="Q68" s="61">
        <f t="shared" si="18"/>
        <v>44.642872139407942</v>
      </c>
    </row>
    <row r="69" spans="1:17" ht="16.5" thickBot="1">
      <c r="A69" s="59">
        <v>21</v>
      </c>
      <c r="B69" s="60" t="s">
        <v>28</v>
      </c>
      <c r="C69" s="61">
        <v>4591.5600000000004</v>
      </c>
      <c r="D69" s="61">
        <v>6037.52</v>
      </c>
      <c r="E69" s="61">
        <f t="shared" si="19"/>
        <v>131.49169345494778</v>
      </c>
      <c r="F69" s="61">
        <v>4591.5600000000004</v>
      </c>
      <c r="G69" s="61">
        <v>157.87</v>
      </c>
      <c r="H69" s="61">
        <f t="shared" si="20"/>
        <v>3.438264990547875</v>
      </c>
      <c r="I69" s="61">
        <v>4919.53</v>
      </c>
      <c r="J69" s="61">
        <v>1080.67</v>
      </c>
      <c r="K69" s="61">
        <f t="shared" si="16"/>
        <v>21.966935865824581</v>
      </c>
      <c r="L69" s="61">
        <v>5004</v>
      </c>
      <c r="M69" s="61">
        <v>1185.6099999999999</v>
      </c>
      <c r="N69" s="61">
        <f t="shared" si="17"/>
        <v>23.693245403677057</v>
      </c>
      <c r="O69" s="61">
        <v>5575.02</v>
      </c>
      <c r="P69" s="72">
        <v>7152.1</v>
      </c>
      <c r="Q69" s="61">
        <f t="shared" si="18"/>
        <v>128.28832901047889</v>
      </c>
    </row>
    <row r="70" spans="1:17" ht="16.5" thickBot="1">
      <c r="A70" s="59">
        <v>22</v>
      </c>
      <c r="B70" s="60" t="s">
        <v>29</v>
      </c>
      <c r="C70" s="61">
        <v>44.84</v>
      </c>
      <c r="D70" s="61">
        <v>2.8</v>
      </c>
      <c r="E70" s="61">
        <f t="shared" si="19"/>
        <v>6.2444246208742182</v>
      </c>
      <c r="F70" s="61">
        <v>44.84</v>
      </c>
      <c r="G70" s="61">
        <v>0</v>
      </c>
      <c r="H70" s="61">
        <f t="shared" si="20"/>
        <v>0</v>
      </c>
      <c r="I70" s="61">
        <v>48.03</v>
      </c>
      <c r="J70" s="61">
        <v>0</v>
      </c>
      <c r="K70" s="61">
        <f t="shared" si="16"/>
        <v>0</v>
      </c>
      <c r="L70" s="61">
        <v>24</v>
      </c>
      <c r="M70" s="61">
        <v>12.08</v>
      </c>
      <c r="N70" s="61">
        <f t="shared" si="17"/>
        <v>50.333333333333329</v>
      </c>
      <c r="O70" s="61">
        <v>53.98</v>
      </c>
      <c r="P70" s="72">
        <v>1.05</v>
      </c>
      <c r="Q70" s="61">
        <f t="shared" si="18"/>
        <v>1.9451648758799556</v>
      </c>
    </row>
    <row r="71" spans="1:17" ht="16.5" thickBot="1">
      <c r="A71" s="59">
        <v>23</v>
      </c>
      <c r="B71" s="60" t="s">
        <v>30</v>
      </c>
      <c r="C71" s="61">
        <v>8</v>
      </c>
      <c r="D71" s="61">
        <v>0</v>
      </c>
      <c r="E71" s="61">
        <f t="shared" si="19"/>
        <v>0</v>
      </c>
      <c r="F71" s="61">
        <v>8</v>
      </c>
      <c r="G71" s="61">
        <v>4.8600000000000003</v>
      </c>
      <c r="H71" s="61">
        <f t="shared" si="20"/>
        <v>60.750000000000007</v>
      </c>
      <c r="I71" s="61">
        <v>8.58</v>
      </c>
      <c r="J71" s="61">
        <v>0</v>
      </c>
      <c r="K71" s="61">
        <f t="shared" si="16"/>
        <v>0</v>
      </c>
      <c r="L71" s="61">
        <v>0</v>
      </c>
      <c r="M71" s="61">
        <v>0</v>
      </c>
      <c r="N71" s="61">
        <v>0</v>
      </c>
      <c r="O71" s="61">
        <v>10</v>
      </c>
      <c r="P71" s="72">
        <v>0</v>
      </c>
      <c r="Q71" s="61">
        <f t="shared" si="18"/>
        <v>0</v>
      </c>
    </row>
    <row r="72" spans="1:17" ht="16.5" thickBot="1">
      <c r="A72" s="59">
        <v>24</v>
      </c>
      <c r="B72" s="60" t="s">
        <v>31</v>
      </c>
      <c r="C72" s="61">
        <v>0.56000000000000005</v>
      </c>
      <c r="D72" s="61">
        <v>0</v>
      </c>
      <c r="E72" s="61">
        <f t="shared" si="19"/>
        <v>0</v>
      </c>
      <c r="F72" s="61">
        <v>0.56000000000000005</v>
      </c>
      <c r="G72" s="61">
        <v>0</v>
      </c>
      <c r="H72" s="61">
        <f t="shared" si="20"/>
        <v>0</v>
      </c>
      <c r="I72" s="61">
        <v>0.6</v>
      </c>
      <c r="J72" s="61">
        <v>0</v>
      </c>
      <c r="K72" s="61">
        <f t="shared" si="16"/>
        <v>0</v>
      </c>
      <c r="L72" s="61">
        <v>0</v>
      </c>
      <c r="M72" s="61">
        <v>0.31</v>
      </c>
      <c r="N72" s="61">
        <v>0</v>
      </c>
      <c r="O72" s="61">
        <v>0.98</v>
      </c>
      <c r="P72" s="72">
        <v>0</v>
      </c>
      <c r="Q72" s="61">
        <f t="shared" si="18"/>
        <v>0</v>
      </c>
    </row>
    <row r="73" spans="1:17" ht="16.5" thickBot="1">
      <c r="A73" s="59">
        <v>25</v>
      </c>
      <c r="B73" s="60" t="s">
        <v>73</v>
      </c>
      <c r="C73" s="61">
        <v>0</v>
      </c>
      <c r="D73" s="61">
        <v>0</v>
      </c>
      <c r="E73" s="61">
        <v>0</v>
      </c>
      <c r="F73" s="61">
        <v>0</v>
      </c>
      <c r="G73" s="61">
        <v>0</v>
      </c>
      <c r="H73" s="61">
        <v>0</v>
      </c>
      <c r="I73" s="61">
        <v>0</v>
      </c>
      <c r="J73" s="61">
        <v>0</v>
      </c>
      <c r="K73" s="61">
        <v>0</v>
      </c>
      <c r="L73" s="61">
        <v>0</v>
      </c>
      <c r="M73" s="61">
        <v>5.42</v>
      </c>
      <c r="N73" s="61">
        <v>0</v>
      </c>
      <c r="O73" s="61">
        <v>0</v>
      </c>
      <c r="P73" s="72">
        <v>1.28</v>
      </c>
      <c r="Q73" s="61">
        <v>0</v>
      </c>
    </row>
    <row r="74" spans="1:17" ht="16.5" thickBot="1">
      <c r="A74" s="59">
        <v>26</v>
      </c>
      <c r="B74" s="60" t="s">
        <v>51</v>
      </c>
      <c r="C74" s="61">
        <v>2486.1799999999998</v>
      </c>
      <c r="D74" s="61">
        <v>392.3</v>
      </c>
      <c r="E74" s="61">
        <f t="shared" si="19"/>
        <v>15.779227570007</v>
      </c>
      <c r="F74" s="61">
        <v>2486.1799999999998</v>
      </c>
      <c r="G74" s="61">
        <v>312.75</v>
      </c>
      <c r="H74" s="61">
        <f t="shared" si="20"/>
        <v>12.579539695436374</v>
      </c>
      <c r="I74" s="61">
        <v>2663.76</v>
      </c>
      <c r="J74" s="61">
        <v>224.55</v>
      </c>
      <c r="K74" s="61">
        <f t="shared" si="16"/>
        <v>8.4298134967114144</v>
      </c>
      <c r="L74" s="61">
        <v>228</v>
      </c>
      <c r="M74" s="61">
        <v>260.48</v>
      </c>
      <c r="N74" s="61">
        <f t="shared" si="17"/>
        <v>114.24561403508773</v>
      </c>
      <c r="O74" s="61">
        <v>3019</v>
      </c>
      <c r="P74" s="72">
        <v>391.29</v>
      </c>
      <c r="Q74" s="61">
        <f t="shared" si="18"/>
        <v>12.960914210003313</v>
      </c>
    </row>
    <row r="75" spans="1:17" ht="16.5" thickBot="1">
      <c r="A75" s="59">
        <v>27</v>
      </c>
      <c r="B75" s="60" t="s">
        <v>52</v>
      </c>
      <c r="C75" s="61">
        <v>67.91</v>
      </c>
      <c r="D75" s="61">
        <v>1.63</v>
      </c>
      <c r="E75" s="61">
        <f t="shared" si="19"/>
        <v>2.4002356059490504</v>
      </c>
      <c r="F75" s="61">
        <v>67.91</v>
      </c>
      <c r="G75" s="61">
        <v>0</v>
      </c>
      <c r="H75" s="61">
        <f t="shared" si="20"/>
        <v>0</v>
      </c>
      <c r="I75" s="61">
        <v>72.75</v>
      </c>
      <c r="J75" s="61">
        <v>337.23</v>
      </c>
      <c r="K75" s="61">
        <f t="shared" si="16"/>
        <v>463.54639175257734</v>
      </c>
      <c r="L75" s="61">
        <v>60</v>
      </c>
      <c r="M75" s="61">
        <v>228.18</v>
      </c>
      <c r="N75" s="61">
        <f t="shared" si="17"/>
        <v>380.3</v>
      </c>
      <c r="O75" s="61">
        <v>82</v>
      </c>
      <c r="P75" s="72">
        <v>77.42</v>
      </c>
      <c r="Q75" s="61">
        <f t="shared" si="18"/>
        <v>94.41463414634147</v>
      </c>
    </row>
    <row r="76" spans="1:17" ht="16.5" thickBot="1">
      <c r="A76" s="59">
        <v>28</v>
      </c>
      <c r="B76" s="60" t="s">
        <v>34</v>
      </c>
      <c r="C76" s="61">
        <v>3064.35</v>
      </c>
      <c r="D76" s="61">
        <v>3368.45</v>
      </c>
      <c r="E76" s="61">
        <f t="shared" si="19"/>
        <v>109.92380113237716</v>
      </c>
      <c r="F76" s="61">
        <v>3064.35</v>
      </c>
      <c r="G76" s="61">
        <v>3719.58</v>
      </c>
      <c r="H76" s="61">
        <f t="shared" si="20"/>
        <v>121.38234862205688</v>
      </c>
      <c r="I76" s="61">
        <v>3283.24</v>
      </c>
      <c r="J76" s="61">
        <v>3362.44</v>
      </c>
      <c r="K76" s="61">
        <f t="shared" si="16"/>
        <v>102.41225131272769</v>
      </c>
      <c r="L76" s="61">
        <v>2094</v>
      </c>
      <c r="M76" s="61">
        <v>1640.38</v>
      </c>
      <c r="N76" s="61">
        <f t="shared" si="17"/>
        <v>78.337153772683862</v>
      </c>
      <c r="O76" s="61">
        <v>3721</v>
      </c>
      <c r="P76" s="72">
        <v>3783.71</v>
      </c>
      <c r="Q76" s="61">
        <f t="shared" si="18"/>
        <v>101.68529965063155</v>
      </c>
    </row>
    <row r="77" spans="1:17" ht="16.5" thickBot="1">
      <c r="A77" s="59">
        <v>29</v>
      </c>
      <c r="B77" s="60" t="s">
        <v>35</v>
      </c>
      <c r="C77" s="61">
        <v>4226.92</v>
      </c>
      <c r="D77" s="61">
        <v>3050.35</v>
      </c>
      <c r="E77" s="61">
        <f t="shared" si="19"/>
        <v>72.164838700519525</v>
      </c>
      <c r="F77" s="61">
        <v>4226.92</v>
      </c>
      <c r="G77" s="61">
        <v>573.5</v>
      </c>
      <c r="H77" s="61">
        <f t="shared" si="20"/>
        <v>13.567798775467715</v>
      </c>
      <c r="I77" s="61">
        <v>4528.8500000000004</v>
      </c>
      <c r="J77" s="61">
        <v>7556.47</v>
      </c>
      <c r="K77" s="61">
        <f t="shared" si="16"/>
        <v>166.85184980734621</v>
      </c>
      <c r="L77" s="61">
        <v>4236</v>
      </c>
      <c r="M77" s="61">
        <v>5283.1</v>
      </c>
      <c r="N77" s="61">
        <f t="shared" si="17"/>
        <v>124.71907459867802</v>
      </c>
      <c r="O77" s="61">
        <v>5133</v>
      </c>
      <c r="P77" s="72">
        <v>68.3</v>
      </c>
      <c r="Q77" s="61">
        <f t="shared" si="18"/>
        <v>1.3306058834989285</v>
      </c>
    </row>
    <row r="78" spans="1:17" ht="16.5" thickBot="1">
      <c r="A78" s="59">
        <v>30</v>
      </c>
      <c r="B78" s="60" t="s">
        <v>36</v>
      </c>
      <c r="C78" s="61">
        <v>13.06</v>
      </c>
      <c r="D78" s="61">
        <v>115.15</v>
      </c>
      <c r="E78" s="61">
        <f t="shared" si="19"/>
        <v>881.69984686064322</v>
      </c>
      <c r="F78" s="61">
        <v>13.06</v>
      </c>
      <c r="G78" s="61">
        <v>37.18</v>
      </c>
      <c r="H78" s="61">
        <f t="shared" si="20"/>
        <v>284.68606431852982</v>
      </c>
      <c r="I78" s="61">
        <v>14</v>
      </c>
      <c r="J78" s="61">
        <v>63</v>
      </c>
      <c r="K78" s="61">
        <f t="shared" si="16"/>
        <v>450</v>
      </c>
      <c r="L78" s="61">
        <v>60</v>
      </c>
      <c r="M78" s="61">
        <v>99</v>
      </c>
      <c r="N78" s="61">
        <f t="shared" si="17"/>
        <v>165</v>
      </c>
      <c r="O78" s="61">
        <v>16</v>
      </c>
      <c r="P78" s="72">
        <v>103.13</v>
      </c>
      <c r="Q78" s="61">
        <f t="shared" si="18"/>
        <v>644.5625</v>
      </c>
    </row>
    <row r="79" spans="1:17" ht="16.5" thickBot="1">
      <c r="A79" s="59">
        <v>31</v>
      </c>
      <c r="B79" s="60" t="s">
        <v>53</v>
      </c>
      <c r="C79" s="61">
        <v>4993.6400000000003</v>
      </c>
      <c r="D79" s="61">
        <v>8770.68</v>
      </c>
      <c r="E79" s="61">
        <f t="shared" si="19"/>
        <v>175.63701027707245</v>
      </c>
      <c r="F79" s="61">
        <v>4993.6400000000003</v>
      </c>
      <c r="G79" s="61">
        <v>340.31</v>
      </c>
      <c r="H79" s="61">
        <f t="shared" si="20"/>
        <v>6.8148685127482151</v>
      </c>
      <c r="I79" s="61">
        <v>5350.32</v>
      </c>
      <c r="J79" s="61">
        <v>11562.17</v>
      </c>
      <c r="K79" s="61">
        <f t="shared" si="16"/>
        <v>216.10240135169488</v>
      </c>
      <c r="L79" s="61">
        <v>6822</v>
      </c>
      <c r="M79" s="61">
        <v>6008.03</v>
      </c>
      <c r="N79" s="61">
        <f t="shared" si="17"/>
        <v>88.06845499853415</v>
      </c>
      <c r="O79" s="61">
        <v>6064</v>
      </c>
      <c r="P79" s="72">
        <v>12929.2</v>
      </c>
      <c r="Q79" s="61">
        <f t="shared" si="18"/>
        <v>213.21240105540898</v>
      </c>
    </row>
    <row r="80" spans="1:17" ht="16.5" thickBot="1">
      <c r="A80" s="59">
        <v>32</v>
      </c>
      <c r="B80" s="60" t="s">
        <v>57</v>
      </c>
      <c r="C80" s="61">
        <v>1878.93</v>
      </c>
      <c r="D80" s="61">
        <v>712.21</v>
      </c>
      <c r="E80" s="61">
        <f t="shared" si="19"/>
        <v>37.905084276689394</v>
      </c>
      <c r="F80" s="61">
        <v>1878.93</v>
      </c>
      <c r="G80" s="61">
        <v>1084.2</v>
      </c>
      <c r="H80" s="61">
        <f t="shared" si="20"/>
        <v>57.703054397981838</v>
      </c>
      <c r="I80" s="61">
        <v>2013.14</v>
      </c>
      <c r="J80" s="61">
        <v>155.9</v>
      </c>
      <c r="K80" s="61">
        <f t="shared" si="16"/>
        <v>7.7441211242139136</v>
      </c>
      <c r="L80" s="61">
        <v>2196</v>
      </c>
      <c r="M80" s="61">
        <v>1256.07</v>
      </c>
      <c r="N80" s="61">
        <f t="shared" si="17"/>
        <v>57.198087431693992</v>
      </c>
      <c r="O80" s="61">
        <v>2282</v>
      </c>
      <c r="P80" s="72">
        <v>272.64999999999998</v>
      </c>
      <c r="Q80" s="61">
        <f t="shared" si="18"/>
        <v>11.947852760736195</v>
      </c>
    </row>
    <row r="81" spans="1:17" ht="16.5" thickBot="1">
      <c r="A81" s="59">
        <v>33</v>
      </c>
      <c r="B81" s="60" t="s">
        <v>38</v>
      </c>
      <c r="C81" s="61">
        <v>302.58999999999997</v>
      </c>
      <c r="D81" s="61">
        <v>6223.06</v>
      </c>
      <c r="E81" s="61">
        <f t="shared" si="19"/>
        <v>2056.5980369476856</v>
      </c>
      <c r="F81" s="61">
        <v>302.58999999999997</v>
      </c>
      <c r="G81" s="61">
        <v>1048.71</v>
      </c>
      <c r="H81" s="61">
        <f t="shared" si="20"/>
        <v>346.57787765623453</v>
      </c>
      <c r="I81" s="61">
        <v>324.2</v>
      </c>
      <c r="J81" s="61">
        <v>1222.78</v>
      </c>
      <c r="K81" s="61">
        <f t="shared" si="16"/>
        <v>377.16841455891426</v>
      </c>
      <c r="L81" s="61">
        <v>1134</v>
      </c>
      <c r="M81" s="61">
        <v>3229.34</v>
      </c>
      <c r="N81" s="61">
        <f t="shared" si="17"/>
        <v>284.77425044091711</v>
      </c>
      <c r="O81" s="61">
        <v>367</v>
      </c>
      <c r="P81" s="72">
        <v>2465.66</v>
      </c>
      <c r="Q81" s="61">
        <f t="shared" si="18"/>
        <v>671.841961852861</v>
      </c>
    </row>
    <row r="82" spans="1:17" ht="16.5" thickBot="1">
      <c r="A82" s="59">
        <v>34</v>
      </c>
      <c r="B82" s="60" t="s">
        <v>39</v>
      </c>
      <c r="C82" s="61">
        <v>14303.81</v>
      </c>
      <c r="D82" s="61">
        <v>7408.87</v>
      </c>
      <c r="E82" s="61">
        <f t="shared" si="19"/>
        <v>51.796479399544594</v>
      </c>
      <c r="F82" s="61">
        <v>14303.81</v>
      </c>
      <c r="G82" s="61">
        <v>17337.12</v>
      </c>
      <c r="H82" s="61">
        <f t="shared" si="20"/>
        <v>121.20630796969478</v>
      </c>
      <c r="I82" s="61">
        <v>15325.52</v>
      </c>
      <c r="J82" s="61">
        <v>8407.89</v>
      </c>
      <c r="K82" s="61">
        <f t="shared" si="16"/>
        <v>54.862020995046166</v>
      </c>
      <c r="L82" s="61">
        <v>8826</v>
      </c>
      <c r="M82" s="61">
        <v>12343.54</v>
      </c>
      <c r="N82" s="61">
        <f t="shared" si="17"/>
        <v>139.85429413097668</v>
      </c>
      <c r="O82" s="61">
        <v>17368</v>
      </c>
      <c r="P82" s="72">
        <v>4101.21</v>
      </c>
      <c r="Q82" s="61">
        <f t="shared" si="18"/>
        <v>23.613599723629662</v>
      </c>
    </row>
    <row r="83" spans="1:17" ht="16.5" thickBot="1">
      <c r="A83" s="59">
        <v>35</v>
      </c>
      <c r="B83" s="60" t="s">
        <v>54</v>
      </c>
      <c r="C83" s="61">
        <v>654.54</v>
      </c>
      <c r="D83" s="61">
        <v>287.55</v>
      </c>
      <c r="E83" s="61">
        <f t="shared" si="19"/>
        <v>43.931616096800816</v>
      </c>
      <c r="F83" s="61">
        <v>654.54</v>
      </c>
      <c r="G83" s="61">
        <v>137.97</v>
      </c>
      <c r="H83" s="61">
        <f t="shared" si="20"/>
        <v>21.078925657713814</v>
      </c>
      <c r="I83" s="61">
        <v>701.29</v>
      </c>
      <c r="J83" s="61">
        <v>174.57</v>
      </c>
      <c r="K83" s="61">
        <f t="shared" si="16"/>
        <v>24.892697742731254</v>
      </c>
      <c r="L83" s="61">
        <v>174</v>
      </c>
      <c r="M83" s="61">
        <v>0.34</v>
      </c>
      <c r="N83" s="61">
        <f t="shared" si="17"/>
        <v>0.19540229885057475</v>
      </c>
      <c r="O83" s="61">
        <v>795</v>
      </c>
      <c r="P83" s="72">
        <v>171.43</v>
      </c>
      <c r="Q83" s="61">
        <f t="shared" si="18"/>
        <v>21.563522012578616</v>
      </c>
    </row>
    <row r="84" spans="1:17" ht="15.75">
      <c r="A84" s="59">
        <v>36</v>
      </c>
      <c r="B84" s="60" t="s">
        <v>41</v>
      </c>
      <c r="C84" s="61">
        <v>7423.22</v>
      </c>
      <c r="D84" s="61">
        <v>6114.97</v>
      </c>
      <c r="E84" s="61">
        <f t="shared" si="19"/>
        <v>82.376246426752815</v>
      </c>
      <c r="F84" s="61">
        <v>7423.22</v>
      </c>
      <c r="G84" s="61">
        <v>3693.86</v>
      </c>
      <c r="H84" s="61">
        <f t="shared" si="20"/>
        <v>49.760885437855812</v>
      </c>
      <c r="I84" s="61">
        <v>7953.45</v>
      </c>
      <c r="J84" s="61">
        <v>2998.37</v>
      </c>
      <c r="K84" s="61">
        <f t="shared" si="16"/>
        <v>37.698985974639939</v>
      </c>
      <c r="L84" s="61">
        <v>4590</v>
      </c>
      <c r="M84" s="61">
        <v>7171.08</v>
      </c>
      <c r="N84" s="61">
        <f t="shared" si="17"/>
        <v>156.2326797385621</v>
      </c>
      <c r="O84" s="61">
        <v>9014</v>
      </c>
      <c r="P84" s="72">
        <v>6365.32</v>
      </c>
      <c r="Q84" s="61">
        <f t="shared" si="18"/>
        <v>70.615930774351014</v>
      </c>
    </row>
    <row r="85" spans="1:17" ht="15.75">
      <c r="A85" s="62"/>
      <c r="B85" s="63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70"/>
    </row>
    <row r="86" spans="1:17" s="51" customFormat="1" ht="16.5" thickBot="1">
      <c r="A86" s="64"/>
      <c r="B86" s="65" t="s">
        <v>6</v>
      </c>
      <c r="C86" s="66">
        <f>SUM(C50:C85)</f>
        <v>69999.999999999985</v>
      </c>
      <c r="D86" s="66">
        <f>SUM(D50:D85)</f>
        <v>60086.880000000005</v>
      </c>
      <c r="E86" s="67">
        <f>+D86/C86*100</f>
        <v>85.838400000000021</v>
      </c>
      <c r="F86" s="66">
        <f>SUM(F50:F85)</f>
        <v>69999.999999999985</v>
      </c>
      <c r="G86" s="66">
        <f>SUM(G50:G85)</f>
        <v>67121.26999999999</v>
      </c>
      <c r="H86" s="67">
        <f>+G86/F86*100</f>
        <v>95.887528571428575</v>
      </c>
      <c r="I86" s="66">
        <f>SUM(I49:I84)</f>
        <v>74999.999999999971</v>
      </c>
      <c r="J86" s="66">
        <f>SUM(J49:J84)</f>
        <v>68150.39</v>
      </c>
      <c r="K86" s="66">
        <f>+J86/I86*100</f>
        <v>90.867186666666697</v>
      </c>
      <c r="L86" s="66">
        <f>SUM(L49:L84)</f>
        <v>60000</v>
      </c>
      <c r="M86" s="66">
        <f>SUM(M49:M84)</f>
        <v>54823.12</v>
      </c>
      <c r="N86" s="66">
        <f>+M86/L86*100</f>
        <v>91.371866666666662</v>
      </c>
      <c r="O86" s="66">
        <f>SUM(O49:O84)</f>
        <v>85000</v>
      </c>
      <c r="P86" s="71">
        <f>SUM(P49:P84)</f>
        <v>57200.810000000005</v>
      </c>
      <c r="Q86" s="68">
        <f>+P86/O86*100</f>
        <v>67.295070588235291</v>
      </c>
    </row>
    <row r="89" spans="1:17" ht="15.75">
      <c r="A89" s="48" t="s">
        <v>76</v>
      </c>
      <c r="B89" s="1"/>
    </row>
    <row r="90" spans="1:17" ht="16.5" thickBot="1">
      <c r="A90" s="1"/>
      <c r="B90" s="1"/>
      <c r="G90" s="3" t="s">
        <v>75</v>
      </c>
      <c r="O90" s="3" t="s">
        <v>58</v>
      </c>
    </row>
    <row r="91" spans="1:17" ht="17.25" customHeight="1" thickBot="1">
      <c r="A91" s="1"/>
      <c r="B91" s="1"/>
      <c r="C91" s="117" t="s">
        <v>47</v>
      </c>
      <c r="D91" s="117"/>
      <c r="E91" s="96" t="s">
        <v>49</v>
      </c>
      <c r="F91" s="96"/>
      <c r="G91" s="96" t="s">
        <v>56</v>
      </c>
      <c r="H91" s="96"/>
      <c r="I91" s="94" t="s">
        <v>60</v>
      </c>
      <c r="J91" s="95"/>
      <c r="K91" s="94" t="s">
        <v>62</v>
      </c>
      <c r="L91" s="95"/>
      <c r="M91" s="114" t="s">
        <v>6</v>
      </c>
      <c r="N91" s="114"/>
      <c r="O91" s="98" t="s">
        <v>7</v>
      </c>
      <c r="P91" s="101" t="s">
        <v>8</v>
      </c>
    </row>
    <row r="92" spans="1:17" ht="17.25">
      <c r="A92" s="4" t="s">
        <v>0</v>
      </c>
      <c r="B92" s="5" t="s">
        <v>1</v>
      </c>
      <c r="C92" s="92" t="s">
        <v>48</v>
      </c>
      <c r="D92" s="93"/>
      <c r="E92" s="97" t="s">
        <v>55</v>
      </c>
      <c r="F92" s="97"/>
      <c r="G92" s="97" t="s">
        <v>59</v>
      </c>
      <c r="H92" s="97"/>
      <c r="I92" s="115" t="s">
        <v>61</v>
      </c>
      <c r="J92" s="116"/>
      <c r="K92" s="115" t="s">
        <v>63</v>
      </c>
      <c r="L92" s="116"/>
      <c r="M92" s="92" t="s">
        <v>46</v>
      </c>
      <c r="N92" s="92"/>
      <c r="O92" s="99"/>
      <c r="P92" s="102"/>
    </row>
    <row r="93" spans="1:17" ht="17.25">
      <c r="A93" s="6"/>
      <c r="B93" s="7"/>
      <c r="C93" s="8" t="s">
        <v>9</v>
      </c>
      <c r="D93" s="8" t="s">
        <v>10</v>
      </c>
      <c r="E93" s="8" t="s">
        <v>9</v>
      </c>
      <c r="F93" s="8" t="s">
        <v>10</v>
      </c>
      <c r="G93" s="8" t="s">
        <v>9</v>
      </c>
      <c r="H93" s="8" t="s">
        <v>10</v>
      </c>
      <c r="I93" s="34" t="s">
        <v>9</v>
      </c>
      <c r="J93" s="35" t="s">
        <v>10</v>
      </c>
      <c r="K93" s="34" t="s">
        <v>9</v>
      </c>
      <c r="L93" s="35" t="s">
        <v>10</v>
      </c>
      <c r="M93" s="8" t="s">
        <v>9</v>
      </c>
      <c r="N93" s="8" t="s">
        <v>10</v>
      </c>
      <c r="O93" s="100"/>
      <c r="P93" s="103"/>
    </row>
    <row r="94" spans="1:17" ht="18" thickBot="1">
      <c r="A94" s="31"/>
      <c r="B94" s="32"/>
      <c r="C94" s="9"/>
      <c r="D94" s="9"/>
      <c r="E94" s="10"/>
      <c r="F94" s="10"/>
      <c r="G94" s="10"/>
      <c r="H94" s="10"/>
      <c r="I94" s="38"/>
      <c r="J94" s="39"/>
      <c r="K94" s="38"/>
      <c r="L94" s="39"/>
      <c r="M94" s="9"/>
      <c r="N94" s="9"/>
      <c r="O94" s="9"/>
      <c r="P94" s="42"/>
    </row>
    <row r="95" spans="1:17" ht="17.25">
      <c r="A95" s="27"/>
      <c r="B95" s="28"/>
      <c r="C95" s="11">
        <v>1459.1</v>
      </c>
      <c r="D95" s="11">
        <v>0</v>
      </c>
      <c r="E95" s="12">
        <v>1775.9</v>
      </c>
      <c r="F95" s="40">
        <v>449.33</v>
      </c>
      <c r="G95" s="12">
        <v>111.32</v>
      </c>
      <c r="H95" s="41">
        <v>0</v>
      </c>
      <c r="I95" s="12">
        <v>1314.4</v>
      </c>
      <c r="J95" s="41">
        <v>2504.36</v>
      </c>
      <c r="K95" s="41">
        <v>1848.51</v>
      </c>
      <c r="L95" s="41">
        <v>7012.3</v>
      </c>
      <c r="M95" s="11">
        <f>+C95+E95+G95+I95</f>
        <v>4660.72</v>
      </c>
      <c r="N95" s="11">
        <f>+D95+F95+H95+J95</f>
        <v>2953.69</v>
      </c>
      <c r="O95" s="11">
        <f t="shared" ref="O95:O126" si="21">+N95/M95*100</f>
        <v>63.374113870818235</v>
      </c>
      <c r="P95" s="44">
        <v>7.41</v>
      </c>
      <c r="Q95" s="2"/>
    </row>
    <row r="96" spans="1:17" ht="15.75">
      <c r="A96" s="15">
        <v>1</v>
      </c>
      <c r="B96" s="15" t="s">
        <v>11</v>
      </c>
      <c r="C96" s="16">
        <v>1</v>
      </c>
      <c r="D96" s="16">
        <v>0</v>
      </c>
      <c r="E96" s="14">
        <v>1.2</v>
      </c>
      <c r="F96" s="13">
        <v>0</v>
      </c>
      <c r="G96" s="14">
        <v>0</v>
      </c>
      <c r="H96" s="36">
        <v>0</v>
      </c>
      <c r="I96" s="14">
        <v>0</v>
      </c>
      <c r="J96" s="36">
        <v>0</v>
      </c>
      <c r="K96" s="36">
        <v>0</v>
      </c>
      <c r="L96" s="45">
        <v>0</v>
      </c>
      <c r="M96" s="16">
        <f t="shared" ref="M96:M126" si="22">+C96+E96+G96+I96</f>
        <v>2.2000000000000002</v>
      </c>
      <c r="N96" s="16">
        <f t="shared" ref="N96:N126" si="23">+D96+F96+H96+J96</f>
        <v>0</v>
      </c>
      <c r="O96" s="16">
        <f t="shared" si="21"/>
        <v>0</v>
      </c>
      <c r="P96" s="17">
        <v>0</v>
      </c>
      <c r="Q96" s="2"/>
    </row>
    <row r="97" spans="1:17" ht="15.75">
      <c r="A97" s="15">
        <v>2</v>
      </c>
      <c r="B97" s="15" t="s">
        <v>12</v>
      </c>
      <c r="C97" s="16">
        <v>292.63</v>
      </c>
      <c r="D97" s="16">
        <v>0</v>
      </c>
      <c r="E97" s="14">
        <v>356.19</v>
      </c>
      <c r="F97" s="13">
        <v>45</v>
      </c>
      <c r="G97" s="13">
        <v>397.65</v>
      </c>
      <c r="H97" s="36">
        <v>198</v>
      </c>
      <c r="I97" s="36">
        <v>463.92</v>
      </c>
      <c r="J97" s="36">
        <v>42.19</v>
      </c>
      <c r="K97" s="36">
        <v>652.42999999999995</v>
      </c>
      <c r="L97" s="36">
        <v>114.41</v>
      </c>
      <c r="M97" s="16">
        <f t="shared" si="22"/>
        <v>1510.3899999999999</v>
      </c>
      <c r="N97" s="16">
        <f t="shared" si="23"/>
        <v>285.19</v>
      </c>
      <c r="O97" s="16">
        <f t="shared" si="21"/>
        <v>18.881878190401157</v>
      </c>
      <c r="P97" s="17">
        <v>1.1000000000000001</v>
      </c>
      <c r="Q97" s="2"/>
    </row>
    <row r="98" spans="1:17" ht="15.75">
      <c r="A98" s="15">
        <v>3</v>
      </c>
      <c r="B98" s="15" t="s">
        <v>13</v>
      </c>
      <c r="C98" s="16">
        <v>1542.56</v>
      </c>
      <c r="D98" s="16">
        <v>0</v>
      </c>
      <c r="E98" s="14">
        <v>1877.47</v>
      </c>
      <c r="F98" s="13">
        <v>1980</v>
      </c>
      <c r="G98" s="13">
        <v>2209.41</v>
      </c>
      <c r="H98" s="36">
        <v>4080</v>
      </c>
      <c r="I98" s="36">
        <v>2578.4699999999998</v>
      </c>
      <c r="J98" s="36">
        <v>2881.36</v>
      </c>
      <c r="K98" s="36">
        <v>3626.22</v>
      </c>
      <c r="L98" s="36">
        <v>2455.9899999999998</v>
      </c>
      <c r="M98" s="16">
        <f t="shared" si="22"/>
        <v>8207.91</v>
      </c>
      <c r="N98" s="16">
        <f t="shared" si="23"/>
        <v>8941.36</v>
      </c>
      <c r="O98" s="16">
        <f t="shared" si="21"/>
        <v>108.93589232825408</v>
      </c>
      <c r="P98" s="17">
        <v>7.83</v>
      </c>
      <c r="Q98" s="2"/>
    </row>
    <row r="99" spans="1:17" ht="15.75">
      <c r="A99" s="15">
        <v>4</v>
      </c>
      <c r="B99" s="15" t="s">
        <v>14</v>
      </c>
      <c r="C99" s="16">
        <v>19.37</v>
      </c>
      <c r="D99" s="16">
        <v>20.309999999999999</v>
      </c>
      <c r="E99" s="14">
        <v>23.55</v>
      </c>
      <c r="F99" s="13">
        <v>34.32</v>
      </c>
      <c r="G99" s="13">
        <v>26.47</v>
      </c>
      <c r="H99" s="36">
        <v>22.02</v>
      </c>
      <c r="I99" s="36">
        <v>30.99</v>
      </c>
      <c r="J99" s="36">
        <v>30</v>
      </c>
      <c r="K99" s="36">
        <v>43.58</v>
      </c>
      <c r="L99" s="36">
        <v>53.02</v>
      </c>
      <c r="M99" s="16">
        <f t="shared" si="22"/>
        <v>100.38</v>
      </c>
      <c r="N99" s="16">
        <f t="shared" si="23"/>
        <v>106.64999999999999</v>
      </c>
      <c r="O99" s="16">
        <f t="shared" si="21"/>
        <v>106.24626419605498</v>
      </c>
      <c r="P99" s="17">
        <v>0.09</v>
      </c>
      <c r="Q99" s="2"/>
    </row>
    <row r="100" spans="1:17" ht="15.75">
      <c r="A100" s="15">
        <v>5</v>
      </c>
      <c r="B100" s="15" t="s">
        <v>15</v>
      </c>
      <c r="C100" s="16">
        <v>285.20999999999998</v>
      </c>
      <c r="D100" s="16">
        <v>692.84</v>
      </c>
      <c r="E100" s="14">
        <v>347.09</v>
      </c>
      <c r="F100" s="13">
        <v>40.24</v>
      </c>
      <c r="G100" s="13">
        <v>436.59</v>
      </c>
      <c r="H100" s="36">
        <v>575.79</v>
      </c>
      <c r="I100" s="36">
        <v>509.6</v>
      </c>
      <c r="J100" s="36">
        <v>656.54</v>
      </c>
      <c r="K100" s="36">
        <v>716.67</v>
      </c>
      <c r="L100" s="36">
        <v>1802.58</v>
      </c>
      <c r="M100" s="16">
        <f t="shared" si="22"/>
        <v>1578.4899999999998</v>
      </c>
      <c r="N100" s="16">
        <f t="shared" si="23"/>
        <v>1965.4099999999999</v>
      </c>
      <c r="O100" s="16">
        <f t="shared" si="21"/>
        <v>124.51203365241466</v>
      </c>
      <c r="P100" s="17">
        <v>1.45</v>
      </c>
      <c r="Q100" s="2"/>
    </row>
    <row r="101" spans="1:17" ht="15.75">
      <c r="A101" s="15">
        <v>6</v>
      </c>
      <c r="B101" s="15" t="s">
        <v>16</v>
      </c>
      <c r="C101" s="16">
        <v>1.92</v>
      </c>
      <c r="D101" s="16">
        <v>0</v>
      </c>
      <c r="E101" s="14">
        <v>2.31</v>
      </c>
      <c r="F101" s="13">
        <v>0</v>
      </c>
      <c r="G101" s="13">
        <v>2.38</v>
      </c>
      <c r="H101" s="36">
        <v>0</v>
      </c>
      <c r="I101" s="36">
        <v>1.91</v>
      </c>
      <c r="J101" s="36">
        <v>0</v>
      </c>
      <c r="K101" s="36">
        <v>2.7</v>
      </c>
      <c r="L101" s="36">
        <v>0</v>
      </c>
      <c r="M101" s="16">
        <f t="shared" si="22"/>
        <v>8.52</v>
      </c>
      <c r="N101" s="16">
        <f t="shared" si="23"/>
        <v>0</v>
      </c>
      <c r="O101" s="16">
        <f t="shared" si="21"/>
        <v>0</v>
      </c>
      <c r="P101" s="17">
        <v>0.01</v>
      </c>
      <c r="Q101" s="2"/>
    </row>
    <row r="102" spans="1:17" ht="15.75">
      <c r="A102" s="15">
        <v>7</v>
      </c>
      <c r="B102" s="15" t="s">
        <v>17</v>
      </c>
      <c r="C102" s="16">
        <v>277.47000000000003</v>
      </c>
      <c r="D102" s="16">
        <v>493.3</v>
      </c>
      <c r="E102" s="14">
        <v>337.64</v>
      </c>
      <c r="F102" s="13">
        <v>450</v>
      </c>
      <c r="G102" s="13">
        <v>375.99</v>
      </c>
      <c r="H102" s="36">
        <v>0</v>
      </c>
      <c r="I102" s="36">
        <v>437.7</v>
      </c>
      <c r="J102" s="36">
        <v>180.86</v>
      </c>
      <c r="K102" s="36">
        <v>615.55999999999995</v>
      </c>
      <c r="L102" s="36">
        <v>127.82</v>
      </c>
      <c r="M102" s="16">
        <f t="shared" si="22"/>
        <v>1428.8</v>
      </c>
      <c r="N102" s="16">
        <f t="shared" si="23"/>
        <v>1124.1599999999999</v>
      </c>
      <c r="O102" s="16">
        <f t="shared" si="21"/>
        <v>78.678611422172438</v>
      </c>
      <c r="P102" s="17">
        <v>1.41</v>
      </c>
      <c r="Q102" s="2"/>
    </row>
    <row r="103" spans="1:17" ht="15.75">
      <c r="A103" s="15">
        <v>8</v>
      </c>
      <c r="B103" s="15" t="s">
        <v>18</v>
      </c>
      <c r="C103" s="16">
        <v>1.93</v>
      </c>
      <c r="D103" s="16">
        <v>49.47</v>
      </c>
      <c r="E103" s="14">
        <v>2.37</v>
      </c>
      <c r="F103" s="13">
        <v>4.3899999999999997</v>
      </c>
      <c r="G103" s="13">
        <v>2.64</v>
      </c>
      <c r="H103" s="36">
        <v>7.47</v>
      </c>
      <c r="I103" s="36">
        <v>3.97</v>
      </c>
      <c r="J103" s="36">
        <v>6.09</v>
      </c>
      <c r="K103" s="36">
        <v>5.57</v>
      </c>
      <c r="L103" s="36">
        <v>6.75</v>
      </c>
      <c r="M103" s="16">
        <f t="shared" si="22"/>
        <v>10.91</v>
      </c>
      <c r="N103" s="16">
        <f t="shared" si="23"/>
        <v>67.42</v>
      </c>
      <c r="O103" s="16">
        <f t="shared" si="21"/>
        <v>617.96516956920254</v>
      </c>
      <c r="P103" s="17">
        <v>0.01</v>
      </c>
      <c r="Q103" s="2"/>
    </row>
    <row r="104" spans="1:17" ht="15.75">
      <c r="A104" s="15">
        <v>9</v>
      </c>
      <c r="B104" s="15" t="s">
        <v>19</v>
      </c>
      <c r="C104" s="16">
        <v>424.9</v>
      </c>
      <c r="D104" s="16">
        <v>4384.17</v>
      </c>
      <c r="E104" s="14">
        <v>517.15</v>
      </c>
      <c r="F104" s="13">
        <v>3135.15</v>
      </c>
      <c r="G104" s="13">
        <v>542.42999999999995</v>
      </c>
      <c r="H104" s="36">
        <v>2107.62</v>
      </c>
      <c r="I104" s="36">
        <v>634.13</v>
      </c>
      <c r="J104" s="36">
        <v>2259.4699999999998</v>
      </c>
      <c r="K104" s="36">
        <v>891.8</v>
      </c>
      <c r="L104" s="36">
        <v>4467.1899999999996</v>
      </c>
      <c r="M104" s="16">
        <f t="shared" si="22"/>
        <v>2118.61</v>
      </c>
      <c r="N104" s="16">
        <f t="shared" si="23"/>
        <v>11886.409999999998</v>
      </c>
      <c r="O104" s="16">
        <f t="shared" si="21"/>
        <v>561.04757364498403</v>
      </c>
      <c r="P104" s="17">
        <v>2.16</v>
      </c>
      <c r="Q104" s="2"/>
    </row>
    <row r="105" spans="1:17" ht="15.75">
      <c r="A105" s="15">
        <v>10</v>
      </c>
      <c r="B105" s="15" t="s">
        <v>20</v>
      </c>
      <c r="C105" s="16">
        <v>482.81</v>
      </c>
      <c r="D105" s="16">
        <v>306.75</v>
      </c>
      <c r="E105" s="14">
        <v>588.01</v>
      </c>
      <c r="F105" s="13">
        <v>433.12</v>
      </c>
      <c r="G105" s="13">
        <v>682.67</v>
      </c>
      <c r="H105" s="36">
        <v>95.8</v>
      </c>
      <c r="I105" s="36">
        <v>795.87</v>
      </c>
      <c r="J105" s="36">
        <v>1223.96</v>
      </c>
      <c r="K105" s="36">
        <v>1119.26</v>
      </c>
      <c r="L105" s="36">
        <v>249.68</v>
      </c>
      <c r="M105" s="16">
        <f t="shared" si="22"/>
        <v>2549.3599999999997</v>
      </c>
      <c r="N105" s="16">
        <f t="shared" si="23"/>
        <v>2059.63</v>
      </c>
      <c r="O105" s="16">
        <f t="shared" si="21"/>
        <v>80.79008064769198</v>
      </c>
      <c r="P105" s="17">
        <v>2.46</v>
      </c>
      <c r="Q105" s="2"/>
    </row>
    <row r="106" spans="1:17" ht="15.75">
      <c r="A106" s="15">
        <v>11</v>
      </c>
      <c r="B106" s="15" t="s">
        <v>21</v>
      </c>
      <c r="C106" s="16">
        <v>178.51</v>
      </c>
      <c r="D106" s="16">
        <v>224.54</v>
      </c>
      <c r="E106" s="14">
        <v>217.21</v>
      </c>
      <c r="F106" s="13">
        <v>143.94</v>
      </c>
      <c r="G106" s="13">
        <v>230.2</v>
      </c>
      <c r="H106" s="36">
        <v>172.76</v>
      </c>
      <c r="I106" s="36">
        <v>269.13</v>
      </c>
      <c r="J106" s="36">
        <v>128.02000000000001</v>
      </c>
      <c r="K106" s="36">
        <v>378.5</v>
      </c>
      <c r="L106" s="36">
        <v>138.97</v>
      </c>
      <c r="M106" s="16">
        <f t="shared" si="22"/>
        <v>895.05000000000007</v>
      </c>
      <c r="N106" s="16">
        <f t="shared" si="23"/>
        <v>669.26</v>
      </c>
      <c r="O106" s="16">
        <f t="shared" si="21"/>
        <v>74.773476342103777</v>
      </c>
      <c r="P106" s="17">
        <v>0.9</v>
      </c>
      <c r="Q106" s="2"/>
    </row>
    <row r="107" spans="1:17" ht="15.75">
      <c r="A107" s="15">
        <v>12</v>
      </c>
      <c r="B107" s="15" t="s">
        <v>22</v>
      </c>
      <c r="C107" s="16">
        <v>91.2</v>
      </c>
      <c r="D107" s="16">
        <v>2.64</v>
      </c>
      <c r="E107" s="14">
        <v>110.96</v>
      </c>
      <c r="F107" s="13">
        <v>870.51</v>
      </c>
      <c r="G107" s="13">
        <v>124.37</v>
      </c>
      <c r="H107" s="36">
        <v>35.79</v>
      </c>
      <c r="I107" s="36">
        <v>143.97</v>
      </c>
      <c r="J107" s="36">
        <v>782.44</v>
      </c>
      <c r="K107" s="36">
        <v>202.47</v>
      </c>
      <c r="L107" s="36">
        <v>6.2</v>
      </c>
      <c r="M107" s="16">
        <f t="shared" si="22"/>
        <v>470.5</v>
      </c>
      <c r="N107" s="16">
        <f t="shared" si="23"/>
        <v>1691.38</v>
      </c>
      <c r="O107" s="16">
        <f t="shared" si="21"/>
        <v>359.48565356004252</v>
      </c>
      <c r="P107" s="17">
        <v>0.46</v>
      </c>
      <c r="Q107" s="2"/>
    </row>
    <row r="108" spans="1:17" ht="15.75">
      <c r="A108" s="15">
        <v>13</v>
      </c>
      <c r="B108" s="15" t="s">
        <v>23</v>
      </c>
      <c r="C108" s="16">
        <v>376.33</v>
      </c>
      <c r="D108" s="16">
        <v>0</v>
      </c>
      <c r="E108" s="14">
        <v>458.09</v>
      </c>
      <c r="F108" s="13">
        <v>450</v>
      </c>
      <c r="G108" s="13">
        <v>531.84</v>
      </c>
      <c r="H108" s="36">
        <v>0</v>
      </c>
      <c r="I108" s="36">
        <v>620.29999999999995</v>
      </c>
      <c r="J108" s="36">
        <v>953.34</v>
      </c>
      <c r="K108" s="36">
        <v>872.37</v>
      </c>
      <c r="L108" s="36">
        <v>6.23</v>
      </c>
      <c r="M108" s="16">
        <f t="shared" si="22"/>
        <v>1986.56</v>
      </c>
      <c r="N108" s="16">
        <f t="shared" si="23"/>
        <v>1403.3400000000001</v>
      </c>
      <c r="O108" s="16">
        <f t="shared" si="21"/>
        <v>70.641712306701038</v>
      </c>
      <c r="P108" s="17">
        <v>1.91</v>
      </c>
      <c r="Q108" s="2"/>
    </row>
    <row r="109" spans="1:17" ht="15.75">
      <c r="A109" s="15">
        <v>14</v>
      </c>
      <c r="B109" s="15" t="s">
        <v>24</v>
      </c>
      <c r="C109" s="16">
        <v>1012.8</v>
      </c>
      <c r="D109" s="16">
        <v>4899.3</v>
      </c>
      <c r="E109" s="14">
        <v>1232.78</v>
      </c>
      <c r="F109" s="13">
        <v>3410.3</v>
      </c>
      <c r="G109" s="13">
        <v>1397.09</v>
      </c>
      <c r="H109" s="36">
        <v>7185.71</v>
      </c>
      <c r="I109" s="36">
        <v>1630.28</v>
      </c>
      <c r="J109" s="36">
        <v>3153.4</v>
      </c>
      <c r="K109" s="36">
        <v>2292.7399999999998</v>
      </c>
      <c r="L109" s="36">
        <v>5807.18</v>
      </c>
      <c r="M109" s="16">
        <f t="shared" si="22"/>
        <v>5272.95</v>
      </c>
      <c r="N109" s="16">
        <f t="shared" si="23"/>
        <v>18648.710000000003</v>
      </c>
      <c r="O109" s="16">
        <f t="shared" si="21"/>
        <v>353.66749163181908</v>
      </c>
      <c r="P109" s="17">
        <v>5.14</v>
      </c>
      <c r="Q109" s="2"/>
    </row>
    <row r="110" spans="1:17" ht="15.75">
      <c r="A110" s="15">
        <v>15</v>
      </c>
      <c r="B110" s="15" t="s">
        <v>25</v>
      </c>
      <c r="C110" s="16">
        <v>368.61</v>
      </c>
      <c r="D110" s="16">
        <v>791.08</v>
      </c>
      <c r="E110" s="14">
        <v>448.67</v>
      </c>
      <c r="F110" s="13">
        <v>657.43</v>
      </c>
      <c r="G110" s="13">
        <v>404.83</v>
      </c>
      <c r="H110" s="36">
        <v>1120.7</v>
      </c>
      <c r="I110" s="36">
        <v>473.07</v>
      </c>
      <c r="J110" s="36">
        <v>4366.04</v>
      </c>
      <c r="K110" s="36">
        <v>665.3</v>
      </c>
      <c r="L110" s="36">
        <v>1788.49</v>
      </c>
      <c r="M110" s="16">
        <f t="shared" si="22"/>
        <v>1695.1799999999998</v>
      </c>
      <c r="N110" s="16">
        <f t="shared" si="23"/>
        <v>6935.25</v>
      </c>
      <c r="O110" s="16">
        <f t="shared" si="21"/>
        <v>409.11584610483845</v>
      </c>
      <c r="P110" s="17">
        <v>1.87</v>
      </c>
      <c r="Q110" s="2"/>
    </row>
    <row r="111" spans="1:17" ht="15.75">
      <c r="A111" s="15">
        <v>16</v>
      </c>
      <c r="B111" s="15" t="s">
        <v>26</v>
      </c>
      <c r="C111" s="16">
        <v>1082.68</v>
      </c>
      <c r="D111" s="16">
        <v>0</v>
      </c>
      <c r="E111" s="14">
        <v>1317.81</v>
      </c>
      <c r="F111" s="13">
        <v>239.4</v>
      </c>
      <c r="G111" s="13">
        <v>1516.16</v>
      </c>
      <c r="H111" s="36">
        <v>0</v>
      </c>
      <c r="I111" s="36">
        <v>1765.27</v>
      </c>
      <c r="J111" s="36">
        <v>39.21</v>
      </c>
      <c r="K111" s="36">
        <v>2482.59</v>
      </c>
      <c r="L111" s="36">
        <v>92.15</v>
      </c>
      <c r="M111" s="16">
        <f t="shared" si="22"/>
        <v>5681.92</v>
      </c>
      <c r="N111" s="16">
        <f t="shared" si="23"/>
        <v>278.61</v>
      </c>
      <c r="O111" s="16">
        <f t="shared" si="21"/>
        <v>4.9034481302095072</v>
      </c>
      <c r="P111" s="17">
        <v>5.49</v>
      </c>
      <c r="Q111" s="2"/>
    </row>
    <row r="112" spans="1:17" ht="15.75">
      <c r="A112" s="15">
        <v>17</v>
      </c>
      <c r="B112" s="15" t="s">
        <v>27</v>
      </c>
      <c r="C112" s="16">
        <v>1167.99</v>
      </c>
      <c r="D112" s="16">
        <v>2779.88</v>
      </c>
      <c r="E112" s="14">
        <v>1421.7</v>
      </c>
      <c r="F112" s="13">
        <v>2981.55</v>
      </c>
      <c r="G112" s="13">
        <v>1770.17</v>
      </c>
      <c r="H112" s="36">
        <v>4563.82</v>
      </c>
      <c r="I112" s="36">
        <v>2066.1999999999998</v>
      </c>
      <c r="J112" s="36">
        <v>992.86</v>
      </c>
      <c r="K112" s="36">
        <v>2905.8</v>
      </c>
      <c r="L112" s="36">
        <v>65.069999999999993</v>
      </c>
      <c r="M112" s="16">
        <f t="shared" si="22"/>
        <v>6426.06</v>
      </c>
      <c r="N112" s="16">
        <f t="shared" si="23"/>
        <v>11318.11</v>
      </c>
      <c r="O112" s="16">
        <f t="shared" si="21"/>
        <v>176.12829634332701</v>
      </c>
      <c r="P112" s="17">
        <v>5.93</v>
      </c>
      <c r="Q112" s="2"/>
    </row>
    <row r="113" spans="1:17" ht="15.75">
      <c r="A113" s="15">
        <v>18</v>
      </c>
      <c r="B113" s="15" t="s">
        <v>28</v>
      </c>
      <c r="C113" s="16">
        <v>7.12</v>
      </c>
      <c r="D113" s="16">
        <v>98.55</v>
      </c>
      <c r="E113" s="14">
        <v>8.68</v>
      </c>
      <c r="F113" s="13">
        <v>200</v>
      </c>
      <c r="G113" s="13">
        <v>17.28</v>
      </c>
      <c r="H113" s="36">
        <v>39.6</v>
      </c>
      <c r="I113" s="36">
        <v>20.18</v>
      </c>
      <c r="J113" s="36">
        <v>100</v>
      </c>
      <c r="K113" s="36">
        <v>28.37</v>
      </c>
      <c r="L113" s="36">
        <v>100</v>
      </c>
      <c r="M113" s="16">
        <f t="shared" si="22"/>
        <v>53.26</v>
      </c>
      <c r="N113" s="16">
        <f t="shared" si="23"/>
        <v>438.15000000000003</v>
      </c>
      <c r="O113" s="16">
        <f t="shared" si="21"/>
        <v>822.66241081487055</v>
      </c>
      <c r="P113" s="17">
        <v>0.03</v>
      </c>
      <c r="Q113" s="2"/>
    </row>
    <row r="114" spans="1:17" ht="15.75">
      <c r="A114" s="15">
        <v>19</v>
      </c>
      <c r="B114" s="15" t="s">
        <v>29</v>
      </c>
      <c r="C114" s="16">
        <v>1.78</v>
      </c>
      <c r="D114" s="16">
        <v>0</v>
      </c>
      <c r="E114" s="14">
        <v>2.17</v>
      </c>
      <c r="F114" s="13">
        <v>0</v>
      </c>
      <c r="G114" s="13">
        <v>3.07</v>
      </c>
      <c r="H114" s="36">
        <v>0</v>
      </c>
      <c r="I114" s="36">
        <v>3.57</v>
      </c>
      <c r="J114" s="36">
        <v>0</v>
      </c>
      <c r="K114" s="36">
        <v>5.03</v>
      </c>
      <c r="L114" s="36">
        <v>0</v>
      </c>
      <c r="M114" s="16">
        <f t="shared" si="22"/>
        <v>10.59</v>
      </c>
      <c r="N114" s="16">
        <f t="shared" si="23"/>
        <v>0</v>
      </c>
      <c r="O114" s="16">
        <f t="shared" si="21"/>
        <v>0</v>
      </c>
      <c r="P114" s="17">
        <v>0.01</v>
      </c>
      <c r="Q114" s="2"/>
    </row>
    <row r="115" spans="1:17" ht="15.75">
      <c r="A115" s="15">
        <v>20</v>
      </c>
      <c r="B115" s="15" t="s">
        <v>30</v>
      </c>
      <c r="C115" s="16">
        <v>0.03</v>
      </c>
      <c r="D115" s="16">
        <v>0</v>
      </c>
      <c r="E115" s="14">
        <v>0.06</v>
      </c>
      <c r="F115" s="13">
        <v>0</v>
      </c>
      <c r="G115" s="13">
        <v>0.22</v>
      </c>
      <c r="H115" s="36">
        <v>0</v>
      </c>
      <c r="I115" s="36">
        <v>0.26</v>
      </c>
      <c r="J115" s="36">
        <v>0</v>
      </c>
      <c r="K115" s="36">
        <v>0.36</v>
      </c>
      <c r="L115" s="36">
        <v>0</v>
      </c>
      <c r="M115" s="16">
        <f t="shared" si="22"/>
        <v>0.57000000000000006</v>
      </c>
      <c r="N115" s="16">
        <f t="shared" si="23"/>
        <v>0</v>
      </c>
      <c r="O115" s="16">
        <f t="shared" si="21"/>
        <v>0</v>
      </c>
      <c r="P115" s="17">
        <v>0</v>
      </c>
      <c r="Q115" s="2"/>
    </row>
    <row r="116" spans="1:17" ht="15.75">
      <c r="A116" s="15">
        <v>21</v>
      </c>
      <c r="B116" s="15" t="s">
        <v>31</v>
      </c>
      <c r="C116" s="16">
        <v>719.82</v>
      </c>
      <c r="D116" s="16">
        <v>0</v>
      </c>
      <c r="E116" s="14">
        <v>876.15</v>
      </c>
      <c r="F116" s="13">
        <v>95.4</v>
      </c>
      <c r="G116" s="13">
        <v>957.86</v>
      </c>
      <c r="H116" s="36">
        <v>0</v>
      </c>
      <c r="I116" s="36">
        <v>1118.78</v>
      </c>
      <c r="J116" s="36">
        <v>46.51</v>
      </c>
      <c r="K116" s="36">
        <v>1573.4</v>
      </c>
      <c r="L116" s="36">
        <v>83.18</v>
      </c>
      <c r="M116" s="16">
        <f t="shared" si="22"/>
        <v>3672.6099999999997</v>
      </c>
      <c r="N116" s="16">
        <f t="shared" si="23"/>
        <v>141.91</v>
      </c>
      <c r="O116" s="16">
        <f t="shared" si="21"/>
        <v>3.8640095191158332</v>
      </c>
      <c r="P116" s="17">
        <v>3.65</v>
      </c>
      <c r="Q116" s="2"/>
    </row>
    <row r="117" spans="1:17" ht="15.75">
      <c r="A117" s="15">
        <v>22</v>
      </c>
      <c r="B117" s="15" t="s">
        <v>32</v>
      </c>
      <c r="C117" s="16">
        <v>19.37</v>
      </c>
      <c r="D117" s="16">
        <v>0</v>
      </c>
      <c r="E117" s="14">
        <v>23.55</v>
      </c>
      <c r="F117" s="13">
        <v>18</v>
      </c>
      <c r="G117" s="13">
        <v>26.47</v>
      </c>
      <c r="H117" s="36">
        <v>0</v>
      </c>
      <c r="I117" s="36">
        <v>30.56</v>
      </c>
      <c r="J117" s="36">
        <v>0</v>
      </c>
      <c r="K117" s="36">
        <v>42.97</v>
      </c>
      <c r="L117" s="36">
        <v>45</v>
      </c>
      <c r="M117" s="16">
        <f t="shared" si="22"/>
        <v>99.95</v>
      </c>
      <c r="N117" s="16">
        <f t="shared" si="23"/>
        <v>18</v>
      </c>
      <c r="O117" s="16">
        <f t="shared" si="21"/>
        <v>18.009004502251123</v>
      </c>
      <c r="P117" s="17">
        <v>0.09</v>
      </c>
      <c r="Q117" s="2"/>
    </row>
    <row r="118" spans="1:17" ht="15.75">
      <c r="A118" s="15">
        <v>23</v>
      </c>
      <c r="B118" s="15" t="s">
        <v>33</v>
      </c>
      <c r="C118" s="16">
        <v>830.37</v>
      </c>
      <c r="D118" s="16">
        <v>444.68</v>
      </c>
      <c r="E118" s="14">
        <v>1010.77</v>
      </c>
      <c r="F118" s="13">
        <v>904.28</v>
      </c>
      <c r="G118" s="13">
        <v>1182.77</v>
      </c>
      <c r="H118" s="36">
        <v>3.56</v>
      </c>
      <c r="I118" s="36">
        <v>1378.97</v>
      </c>
      <c r="J118" s="36">
        <v>4.32</v>
      </c>
      <c r="K118" s="36">
        <v>1939.3</v>
      </c>
      <c r="L118" s="36">
        <v>2131.08</v>
      </c>
      <c r="M118" s="16">
        <f t="shared" si="22"/>
        <v>4402.88</v>
      </c>
      <c r="N118" s="16">
        <f t="shared" si="23"/>
        <v>1356.84</v>
      </c>
      <c r="O118" s="16">
        <f t="shared" si="21"/>
        <v>30.817101533541681</v>
      </c>
      <c r="P118" s="17">
        <v>4.22</v>
      </c>
      <c r="Q118" s="2"/>
    </row>
    <row r="119" spans="1:17" ht="15.75">
      <c r="A119" s="15">
        <v>24</v>
      </c>
      <c r="B119" s="15" t="s">
        <v>34</v>
      </c>
      <c r="C119" s="16">
        <v>1146.72</v>
      </c>
      <c r="D119" s="16">
        <v>1248.21</v>
      </c>
      <c r="E119" s="14">
        <v>1395.74</v>
      </c>
      <c r="F119" s="13">
        <v>1465.35</v>
      </c>
      <c r="G119" s="13">
        <v>1629.93</v>
      </c>
      <c r="H119" s="36">
        <v>1814.72</v>
      </c>
      <c r="I119" s="36">
        <v>1902.11</v>
      </c>
      <c r="J119" s="36">
        <v>1346.81</v>
      </c>
      <c r="K119" s="36">
        <v>2675.03</v>
      </c>
      <c r="L119" s="36">
        <v>2390.75</v>
      </c>
      <c r="M119" s="16">
        <f t="shared" si="22"/>
        <v>6074.5</v>
      </c>
      <c r="N119" s="16">
        <f t="shared" si="23"/>
        <v>5875.09</v>
      </c>
      <c r="O119" s="16">
        <f t="shared" si="21"/>
        <v>96.717260679891353</v>
      </c>
      <c r="P119" s="17">
        <v>5.82</v>
      </c>
      <c r="Q119" s="2"/>
    </row>
    <row r="120" spans="1:17" ht="15.75">
      <c r="A120" s="15">
        <v>25</v>
      </c>
      <c r="B120" s="15" t="s">
        <v>35</v>
      </c>
      <c r="C120" s="16">
        <v>4.37</v>
      </c>
      <c r="D120" s="16">
        <v>102</v>
      </c>
      <c r="E120" s="14">
        <v>5.3</v>
      </c>
      <c r="F120" s="13">
        <v>54.7</v>
      </c>
      <c r="G120" s="13">
        <v>5.0199999999999996</v>
      </c>
      <c r="H120" s="36">
        <v>96.85</v>
      </c>
      <c r="I120" s="36">
        <v>5.88</v>
      </c>
      <c r="J120" s="36">
        <v>110.4</v>
      </c>
      <c r="K120" s="36">
        <v>8.27</v>
      </c>
      <c r="L120" s="36">
        <v>87.9</v>
      </c>
      <c r="M120" s="16">
        <f t="shared" si="22"/>
        <v>20.57</v>
      </c>
      <c r="N120" s="16">
        <f t="shared" si="23"/>
        <v>363.95</v>
      </c>
      <c r="O120" s="16">
        <f t="shared" si="21"/>
        <v>1769.3242586290714</v>
      </c>
      <c r="P120" s="17">
        <v>0.02</v>
      </c>
      <c r="Q120" s="2"/>
    </row>
    <row r="121" spans="1:17" ht="15.75">
      <c r="A121" s="15">
        <v>26</v>
      </c>
      <c r="B121" s="15" t="s">
        <v>36</v>
      </c>
      <c r="C121" s="16">
        <v>1400.87</v>
      </c>
      <c r="D121" s="16">
        <v>0</v>
      </c>
      <c r="E121" s="14">
        <v>1705.06</v>
      </c>
      <c r="F121" s="13">
        <v>167.76</v>
      </c>
      <c r="G121" s="13">
        <v>1926.29</v>
      </c>
      <c r="H121" s="36">
        <v>10.57</v>
      </c>
      <c r="I121" s="36">
        <v>2247.13</v>
      </c>
      <c r="J121" s="36">
        <v>11.58</v>
      </c>
      <c r="K121" s="36">
        <v>3160.26</v>
      </c>
      <c r="L121" s="36">
        <v>7170.53</v>
      </c>
      <c r="M121" s="16">
        <f t="shared" si="22"/>
        <v>7279.3499999999995</v>
      </c>
      <c r="N121" s="16">
        <f t="shared" si="23"/>
        <v>189.91</v>
      </c>
      <c r="O121" s="16">
        <f t="shared" si="21"/>
        <v>2.6088867824737099</v>
      </c>
      <c r="P121" s="17">
        <v>7.12</v>
      </c>
      <c r="Q121" s="2"/>
    </row>
    <row r="122" spans="1:17" ht="15.75">
      <c r="A122" s="15">
        <v>27</v>
      </c>
      <c r="B122" s="15" t="s">
        <v>37</v>
      </c>
      <c r="C122" s="16">
        <v>0</v>
      </c>
      <c r="D122" s="16">
        <v>0</v>
      </c>
      <c r="E122" s="14">
        <v>0</v>
      </c>
      <c r="F122" s="13">
        <v>0</v>
      </c>
      <c r="G122" s="13">
        <v>740.88</v>
      </c>
      <c r="H122" s="36">
        <v>0</v>
      </c>
      <c r="I122" s="36">
        <v>845.52</v>
      </c>
      <c r="J122" s="36">
        <v>1893.4</v>
      </c>
      <c r="K122" s="36">
        <v>1189.0999999999999</v>
      </c>
      <c r="L122" s="36">
        <v>3584.43</v>
      </c>
      <c r="M122" s="16">
        <f t="shared" si="22"/>
        <v>1586.4</v>
      </c>
      <c r="N122" s="16">
        <f t="shared" si="23"/>
        <v>1893.4</v>
      </c>
      <c r="O122" s="16">
        <f t="shared" si="21"/>
        <v>119.35199193141703</v>
      </c>
      <c r="P122" s="17">
        <v>0</v>
      </c>
      <c r="Q122" s="2"/>
    </row>
    <row r="123" spans="1:17" ht="15.75">
      <c r="A123" s="15">
        <v>28</v>
      </c>
      <c r="B123" s="15" t="s">
        <v>38</v>
      </c>
      <c r="C123" s="16">
        <v>89.07</v>
      </c>
      <c r="D123" s="16">
        <v>278.52999999999997</v>
      </c>
      <c r="E123" s="14">
        <v>108.4</v>
      </c>
      <c r="F123" s="13">
        <v>860.69</v>
      </c>
      <c r="G123" s="13">
        <v>116.75</v>
      </c>
      <c r="H123" s="36">
        <v>1022.57</v>
      </c>
      <c r="I123" s="36">
        <v>136.16999999999999</v>
      </c>
      <c r="J123" s="36">
        <v>2226.75</v>
      </c>
      <c r="K123" s="36">
        <v>191.5</v>
      </c>
      <c r="L123" s="36">
        <v>3366.06</v>
      </c>
      <c r="M123" s="16">
        <f t="shared" si="22"/>
        <v>450.39</v>
      </c>
      <c r="N123" s="16">
        <f t="shared" si="23"/>
        <v>4388.54</v>
      </c>
      <c r="O123" s="16">
        <f t="shared" si="21"/>
        <v>974.38664268744867</v>
      </c>
      <c r="P123" s="17">
        <v>0.33</v>
      </c>
      <c r="Q123" s="2"/>
    </row>
    <row r="124" spans="1:17" ht="15.75">
      <c r="A124" s="15">
        <v>29</v>
      </c>
      <c r="B124" s="15" t="s">
        <v>39</v>
      </c>
      <c r="C124" s="16">
        <v>4154.13</v>
      </c>
      <c r="D124" s="16">
        <v>0</v>
      </c>
      <c r="E124" s="14">
        <v>5056.3</v>
      </c>
      <c r="F124" s="13">
        <v>1800</v>
      </c>
      <c r="G124" s="13">
        <v>5516.91</v>
      </c>
      <c r="H124" s="36">
        <v>1581.75</v>
      </c>
      <c r="I124" s="36">
        <v>6436.71</v>
      </c>
      <c r="J124" s="36">
        <v>7884.47</v>
      </c>
      <c r="K124" s="36">
        <v>9052.27</v>
      </c>
      <c r="L124" s="36">
        <v>221.67</v>
      </c>
      <c r="M124" s="16">
        <f t="shared" si="22"/>
        <v>21164.05</v>
      </c>
      <c r="N124" s="16">
        <f t="shared" si="23"/>
        <v>11266.220000000001</v>
      </c>
      <c r="O124" s="16">
        <f t="shared" si="21"/>
        <v>53.232816970286891</v>
      </c>
      <c r="P124" s="17">
        <v>21.09</v>
      </c>
      <c r="Q124" s="2"/>
    </row>
    <row r="125" spans="1:17" ht="15.75">
      <c r="A125" s="15">
        <v>30</v>
      </c>
      <c r="B125" s="15" t="s">
        <v>40</v>
      </c>
      <c r="C125" s="16">
        <v>178.47</v>
      </c>
      <c r="D125" s="16">
        <v>126.91</v>
      </c>
      <c r="E125" s="14">
        <v>217.2</v>
      </c>
      <c r="F125" s="13">
        <v>408.1</v>
      </c>
      <c r="G125" s="13">
        <v>251.37</v>
      </c>
      <c r="H125" s="36">
        <v>50.66</v>
      </c>
      <c r="I125" s="36">
        <v>294.54000000000002</v>
      </c>
      <c r="J125" s="36">
        <v>712.35</v>
      </c>
      <c r="K125" s="36">
        <v>414.23</v>
      </c>
      <c r="L125" s="36">
        <v>5.28</v>
      </c>
      <c r="M125" s="16">
        <f t="shared" si="22"/>
        <v>941.57999999999993</v>
      </c>
      <c r="N125" s="16">
        <f t="shared" si="23"/>
        <v>1298.02</v>
      </c>
      <c r="O125" s="16">
        <f t="shared" si="21"/>
        <v>137.8555194460375</v>
      </c>
      <c r="P125" s="17">
        <v>0.91</v>
      </c>
      <c r="Q125" s="2"/>
    </row>
    <row r="126" spans="1:17" ht="15.75">
      <c r="A126" s="15">
        <v>31</v>
      </c>
      <c r="B126" s="15" t="s">
        <v>41</v>
      </c>
      <c r="C126" s="16">
        <v>2180.86</v>
      </c>
      <c r="D126" s="16">
        <v>3212.1</v>
      </c>
      <c r="E126" s="14">
        <v>2654.52</v>
      </c>
      <c r="F126" s="13">
        <v>3215.46</v>
      </c>
      <c r="G126" s="13">
        <v>2862.97</v>
      </c>
      <c r="H126" s="36">
        <v>2240.86</v>
      </c>
      <c r="I126" s="36">
        <v>3340.44</v>
      </c>
      <c r="J126" s="36">
        <v>3357.74</v>
      </c>
      <c r="K126" s="36">
        <v>4697.84</v>
      </c>
      <c r="L126" s="36">
        <v>4518.04</v>
      </c>
      <c r="M126" s="16">
        <f t="shared" si="22"/>
        <v>11038.79</v>
      </c>
      <c r="N126" s="16">
        <f t="shared" si="23"/>
        <v>12026.16</v>
      </c>
      <c r="O126" s="16">
        <f t="shared" si="21"/>
        <v>108.94454917613253</v>
      </c>
      <c r="P126" s="17">
        <v>11.07</v>
      </c>
      <c r="Q126" s="2"/>
    </row>
    <row r="127" spans="1:17" ht="15.75">
      <c r="A127" s="18"/>
      <c r="B127" s="18"/>
      <c r="C127" s="18"/>
      <c r="D127" s="18"/>
      <c r="E127" s="14"/>
      <c r="F127" s="14"/>
      <c r="G127" s="14"/>
      <c r="H127" s="14"/>
      <c r="I127" s="14"/>
      <c r="J127" s="14"/>
      <c r="K127" s="43"/>
      <c r="L127" s="43"/>
      <c r="M127" s="18"/>
      <c r="N127" s="18"/>
      <c r="O127" s="18"/>
      <c r="P127" s="19"/>
    </row>
    <row r="128" spans="1:17" s="46" customFormat="1" ht="15.75">
      <c r="A128" s="49"/>
      <c r="B128" s="26" t="s">
        <v>6</v>
      </c>
      <c r="C128" s="20">
        <f>SUM(C95:C127)</f>
        <v>19800.000000000007</v>
      </c>
      <c r="D128" s="20">
        <f t="shared" ref="D128" si="24">SUM(D95:D127)</f>
        <v>20155.259999999995</v>
      </c>
      <c r="E128" s="37">
        <f>SUM(E95:E126)</f>
        <v>24100</v>
      </c>
      <c r="F128" s="37">
        <f>SUM(F95:F126)</f>
        <v>24514.419999999995</v>
      </c>
      <c r="G128" s="37">
        <f>SUM(G95:G126)</f>
        <v>26000</v>
      </c>
      <c r="H128" s="37">
        <f>SUM(H95:H126)</f>
        <v>27026.620000000003</v>
      </c>
      <c r="I128" s="37">
        <f t="shared" ref="I128:K128" si="25">SUM(I95:I126)</f>
        <v>31500</v>
      </c>
      <c r="J128" s="37">
        <f t="shared" si="25"/>
        <v>37894.47</v>
      </c>
      <c r="K128" s="37">
        <f t="shared" si="25"/>
        <v>44300</v>
      </c>
      <c r="L128" s="37">
        <f>SUM(L95:L126)</f>
        <v>47897.950000000004</v>
      </c>
      <c r="M128" s="20">
        <f>SUM(M95:M126)</f>
        <v>101400</v>
      </c>
      <c r="N128" s="20">
        <f>SUM(N95:N126)</f>
        <v>109590.76999999999</v>
      </c>
      <c r="O128" s="20">
        <f>+N128/M128*100</f>
        <v>108.07768244575935</v>
      </c>
      <c r="P128" s="21">
        <f>SUM(P95:P126)</f>
        <v>99.990000000000009</v>
      </c>
      <c r="Q128" s="52"/>
    </row>
    <row r="129" spans="1:16" ht="16.5" thickBot="1">
      <c r="A129" s="18"/>
      <c r="B129" s="18"/>
      <c r="C129" s="22"/>
      <c r="D129" s="22"/>
      <c r="E129" s="23"/>
      <c r="F129" s="23"/>
      <c r="G129" s="23"/>
      <c r="H129" s="23"/>
      <c r="I129" s="23"/>
      <c r="J129" s="23"/>
      <c r="K129" s="23"/>
      <c r="L129" s="23"/>
      <c r="M129" s="22"/>
      <c r="N129" s="22"/>
      <c r="O129" s="22"/>
      <c r="P129" s="24"/>
    </row>
    <row r="132" spans="1:16" ht="15.75">
      <c r="A132" s="48" t="s">
        <v>74</v>
      </c>
      <c r="B132" s="1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>
      <c r="A133" s="1"/>
      <c r="B133" s="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ht="16.5" thickBot="1">
      <c r="A134" s="1"/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O134" s="3" t="s">
        <v>58</v>
      </c>
      <c r="P134" s="2"/>
    </row>
    <row r="135" spans="1:16" ht="17.25" customHeight="1">
      <c r="A135" s="4" t="s">
        <v>0</v>
      </c>
      <c r="B135" s="5" t="s">
        <v>1</v>
      </c>
      <c r="C135" s="104" t="s">
        <v>2</v>
      </c>
      <c r="D135" s="105"/>
      <c r="E135" s="104" t="s">
        <v>3</v>
      </c>
      <c r="F135" s="105"/>
      <c r="G135" s="104" t="s">
        <v>4</v>
      </c>
      <c r="H135" s="105"/>
      <c r="I135" s="104" t="s">
        <v>5</v>
      </c>
      <c r="J135" s="105"/>
      <c r="K135" s="104" t="s">
        <v>43</v>
      </c>
      <c r="L135" s="105"/>
      <c r="M135" s="106" t="s">
        <v>6</v>
      </c>
      <c r="N135" s="107"/>
      <c r="O135" s="98" t="s">
        <v>7</v>
      </c>
      <c r="P135" s="101" t="s">
        <v>8</v>
      </c>
    </row>
    <row r="136" spans="1:16" ht="17.25">
      <c r="A136" s="6"/>
      <c r="B136" s="7"/>
      <c r="C136" s="25"/>
      <c r="D136" s="25"/>
      <c r="E136" s="25"/>
      <c r="F136" s="25"/>
      <c r="G136" s="25"/>
      <c r="H136" s="25"/>
      <c r="I136" s="109" t="s">
        <v>42</v>
      </c>
      <c r="J136" s="110"/>
      <c r="K136" s="112" t="s">
        <v>45</v>
      </c>
      <c r="L136" s="113"/>
      <c r="M136" s="109" t="s">
        <v>44</v>
      </c>
      <c r="N136" s="110"/>
      <c r="O136" s="99"/>
      <c r="P136" s="102"/>
    </row>
    <row r="137" spans="1:16" ht="18" thickBot="1">
      <c r="A137" s="31"/>
      <c r="B137" s="32"/>
      <c r="C137" s="33" t="s">
        <v>9</v>
      </c>
      <c r="D137" s="33" t="s">
        <v>10</v>
      </c>
      <c r="E137" s="33" t="s">
        <v>9</v>
      </c>
      <c r="F137" s="33" t="s">
        <v>10</v>
      </c>
      <c r="G137" s="33" t="s">
        <v>9</v>
      </c>
      <c r="H137" s="33" t="s">
        <v>10</v>
      </c>
      <c r="I137" s="33" t="s">
        <v>9</v>
      </c>
      <c r="J137" s="33" t="s">
        <v>10</v>
      </c>
      <c r="K137" s="33" t="s">
        <v>9</v>
      </c>
      <c r="L137" s="33" t="s">
        <v>10</v>
      </c>
      <c r="M137" s="33" t="s">
        <v>9</v>
      </c>
      <c r="N137" s="33" t="s">
        <v>10</v>
      </c>
      <c r="O137" s="111"/>
      <c r="P137" s="108"/>
    </row>
    <row r="138" spans="1:16" ht="17.25">
      <c r="A138" s="27"/>
      <c r="B138" s="28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30"/>
    </row>
    <row r="139" spans="1:16" ht="15.75">
      <c r="A139" s="15">
        <v>1</v>
      </c>
      <c r="B139" s="15" t="s">
        <v>11</v>
      </c>
      <c r="C139" s="16">
        <v>1129.27</v>
      </c>
      <c r="D139" s="16">
        <v>880.83</v>
      </c>
      <c r="E139" s="16">
        <v>1068.2</v>
      </c>
      <c r="F139" s="16">
        <v>0</v>
      </c>
      <c r="G139" s="16">
        <v>1105.03</v>
      </c>
      <c r="H139" s="16">
        <v>0</v>
      </c>
      <c r="I139" s="16">
        <v>1142.22</v>
      </c>
      <c r="J139" s="14">
        <v>0</v>
      </c>
      <c r="K139" s="14">
        <v>1238.03</v>
      </c>
      <c r="L139" s="13">
        <v>0</v>
      </c>
      <c r="M139" s="16">
        <f t="shared" ref="M139:M169" si="26">+C139+E139+G139+I139+K139</f>
        <v>5682.75</v>
      </c>
      <c r="N139" s="16">
        <f t="shared" ref="N139:N169" si="27">+D139+F139+H139+J139+L139</f>
        <v>880.83</v>
      </c>
      <c r="O139" s="16">
        <f>+N139/M139*100</f>
        <v>15.500065989177775</v>
      </c>
      <c r="P139" s="16">
        <v>7.41</v>
      </c>
    </row>
    <row r="140" spans="1:16" ht="15.75">
      <c r="A140" s="15">
        <v>2</v>
      </c>
      <c r="B140" s="15" t="s">
        <v>12</v>
      </c>
      <c r="C140" s="16">
        <v>0.76</v>
      </c>
      <c r="D140" s="16">
        <v>0</v>
      </c>
      <c r="E140" s="16">
        <v>0.72</v>
      </c>
      <c r="F140" s="16">
        <v>0</v>
      </c>
      <c r="G140" s="16">
        <v>0.76</v>
      </c>
      <c r="H140" s="16">
        <v>0</v>
      </c>
      <c r="I140" s="16">
        <v>0.77</v>
      </c>
      <c r="J140" s="14">
        <v>0</v>
      </c>
      <c r="K140" s="14">
        <v>0.83</v>
      </c>
      <c r="L140" s="13">
        <v>0</v>
      </c>
      <c r="M140" s="16">
        <f t="shared" si="26"/>
        <v>3.8400000000000003</v>
      </c>
      <c r="N140" s="16">
        <f t="shared" si="27"/>
        <v>0</v>
      </c>
      <c r="O140" s="16">
        <f t="shared" ref="O140:O169" si="28">+N140/M140*100</f>
        <v>0</v>
      </c>
      <c r="P140" s="16">
        <v>0</v>
      </c>
    </row>
    <row r="141" spans="1:16" ht="15.75">
      <c r="A141" s="15">
        <v>3</v>
      </c>
      <c r="B141" s="15" t="s">
        <v>13</v>
      </c>
      <c r="C141" s="16">
        <v>226.56</v>
      </c>
      <c r="D141" s="16">
        <v>0</v>
      </c>
      <c r="E141" s="16">
        <v>214.31</v>
      </c>
      <c r="F141" s="16">
        <v>0</v>
      </c>
      <c r="G141" s="16">
        <v>221.69</v>
      </c>
      <c r="H141" s="16">
        <v>0</v>
      </c>
      <c r="I141" s="16">
        <v>229.08</v>
      </c>
      <c r="J141" s="14">
        <v>0</v>
      </c>
      <c r="K141" s="14">
        <v>248.29</v>
      </c>
      <c r="L141" s="13">
        <v>0</v>
      </c>
      <c r="M141" s="16">
        <f t="shared" si="26"/>
        <v>1139.93</v>
      </c>
      <c r="N141" s="16">
        <f t="shared" si="27"/>
        <v>0</v>
      </c>
      <c r="O141" s="16">
        <f t="shared" si="28"/>
        <v>0</v>
      </c>
      <c r="P141" s="16">
        <v>1.1000000000000001</v>
      </c>
    </row>
    <row r="142" spans="1:16" ht="15.75">
      <c r="A142" s="15">
        <v>4</v>
      </c>
      <c r="B142" s="15" t="s">
        <v>14</v>
      </c>
      <c r="C142" s="16">
        <v>1194.17</v>
      </c>
      <c r="D142" s="16">
        <v>0</v>
      </c>
      <c r="E142" s="16">
        <v>1129.5899999999999</v>
      </c>
      <c r="F142" s="16">
        <v>0</v>
      </c>
      <c r="G142" s="16">
        <v>1168.54</v>
      </c>
      <c r="H142" s="16">
        <v>167.64</v>
      </c>
      <c r="I142" s="16">
        <v>1207.54</v>
      </c>
      <c r="J142" s="14">
        <v>32</v>
      </c>
      <c r="K142" s="14">
        <v>1308.82</v>
      </c>
      <c r="L142" s="13">
        <v>0</v>
      </c>
      <c r="M142" s="16">
        <f t="shared" si="26"/>
        <v>6008.66</v>
      </c>
      <c r="N142" s="16">
        <f t="shared" si="27"/>
        <v>199.64</v>
      </c>
      <c r="O142" s="16">
        <f t="shared" si="28"/>
        <v>3.3225378037698921</v>
      </c>
      <c r="P142" s="16">
        <v>7.83</v>
      </c>
    </row>
    <row r="143" spans="1:16" ht="15.75">
      <c r="A143" s="15">
        <v>5</v>
      </c>
      <c r="B143" s="15" t="s">
        <v>15</v>
      </c>
      <c r="C143" s="16">
        <v>14.42</v>
      </c>
      <c r="D143" s="16">
        <v>15.76</v>
      </c>
      <c r="E143" s="16">
        <v>13.64</v>
      </c>
      <c r="F143" s="16">
        <v>20.22</v>
      </c>
      <c r="G143" s="16">
        <v>14.11</v>
      </c>
      <c r="H143" s="16">
        <v>13.2</v>
      </c>
      <c r="I143" s="16">
        <v>15.13</v>
      </c>
      <c r="J143" s="14">
        <v>36.11</v>
      </c>
      <c r="K143" s="14">
        <v>16.41</v>
      </c>
      <c r="L143" s="13">
        <v>36.83</v>
      </c>
      <c r="M143" s="16">
        <f t="shared" si="26"/>
        <v>73.710000000000008</v>
      </c>
      <c r="N143" s="16">
        <f t="shared" si="27"/>
        <v>122.11999999999999</v>
      </c>
      <c r="O143" s="16">
        <f t="shared" si="28"/>
        <v>165.67629900963232</v>
      </c>
      <c r="P143" s="16">
        <v>0.09</v>
      </c>
    </row>
    <row r="144" spans="1:16" ht="15.75">
      <c r="A144" s="15">
        <v>6</v>
      </c>
      <c r="B144" s="15" t="s">
        <v>16</v>
      </c>
      <c r="C144" s="16">
        <v>221.35</v>
      </c>
      <c r="D144" s="16">
        <v>505.05</v>
      </c>
      <c r="E144" s="16">
        <v>209.39</v>
      </c>
      <c r="F144" s="16">
        <v>354.65</v>
      </c>
      <c r="G144" s="16">
        <v>216.6</v>
      </c>
      <c r="H144" s="16">
        <v>687</v>
      </c>
      <c r="I144" s="16">
        <v>223.23</v>
      </c>
      <c r="J144" s="14">
        <v>635.70000000000005</v>
      </c>
      <c r="K144" s="14">
        <v>241.95</v>
      </c>
      <c r="L144" s="13">
        <v>1151.1600000000001</v>
      </c>
      <c r="M144" s="16">
        <f t="shared" si="26"/>
        <v>1112.52</v>
      </c>
      <c r="N144" s="16">
        <f t="shared" si="27"/>
        <v>3333.5600000000004</v>
      </c>
      <c r="O144" s="16">
        <f t="shared" si="28"/>
        <v>299.64045590191637</v>
      </c>
      <c r="P144" s="16">
        <v>1.45</v>
      </c>
    </row>
    <row r="145" spans="1:16" ht="15.75">
      <c r="A145" s="15">
        <v>7</v>
      </c>
      <c r="B145" s="15" t="s">
        <v>17</v>
      </c>
      <c r="C145" s="16">
        <v>0.81</v>
      </c>
      <c r="D145" s="16">
        <v>0</v>
      </c>
      <c r="E145" s="16">
        <v>0.77</v>
      </c>
      <c r="F145" s="16">
        <v>0</v>
      </c>
      <c r="G145" s="16">
        <v>0.8</v>
      </c>
      <c r="H145" s="16">
        <v>0</v>
      </c>
      <c r="I145" s="16">
        <v>1.56</v>
      </c>
      <c r="J145" s="14">
        <v>0</v>
      </c>
      <c r="K145" s="14">
        <v>1.58</v>
      </c>
      <c r="L145" s="13">
        <v>0</v>
      </c>
      <c r="M145" s="16">
        <f t="shared" si="26"/>
        <v>5.52</v>
      </c>
      <c r="N145" s="16">
        <f t="shared" si="27"/>
        <v>0</v>
      </c>
      <c r="O145" s="16">
        <f t="shared" si="28"/>
        <v>0</v>
      </c>
      <c r="P145" s="16">
        <v>0.01</v>
      </c>
    </row>
    <row r="146" spans="1:16" ht="15.75">
      <c r="A146" s="15">
        <v>8</v>
      </c>
      <c r="B146" s="15" t="s">
        <v>18</v>
      </c>
      <c r="C146" s="16">
        <v>214.44</v>
      </c>
      <c r="D146" s="16">
        <v>302.5</v>
      </c>
      <c r="E146" s="16">
        <v>202.85</v>
      </c>
      <c r="F146" s="16">
        <v>337.5</v>
      </c>
      <c r="G146" s="16">
        <v>209.83</v>
      </c>
      <c r="H146" s="16">
        <v>145.75</v>
      </c>
      <c r="I146" s="16">
        <v>217.17</v>
      </c>
      <c r="J146" s="14">
        <v>401.2</v>
      </c>
      <c r="K146" s="14">
        <v>235.37</v>
      </c>
      <c r="L146" s="13">
        <v>170</v>
      </c>
      <c r="M146" s="16">
        <f t="shared" si="26"/>
        <v>1079.6599999999999</v>
      </c>
      <c r="N146" s="16">
        <f t="shared" si="27"/>
        <v>1356.95</v>
      </c>
      <c r="O146" s="16">
        <f t="shared" si="28"/>
        <v>125.68308541577906</v>
      </c>
      <c r="P146" s="16">
        <v>1.41</v>
      </c>
    </row>
    <row r="147" spans="1:16" ht="15.75">
      <c r="A147" s="15">
        <v>9</v>
      </c>
      <c r="B147" s="15" t="s">
        <v>19</v>
      </c>
      <c r="C147" s="16">
        <v>2.1800000000000002</v>
      </c>
      <c r="D147" s="16">
        <v>3.2</v>
      </c>
      <c r="E147" s="16">
        <v>2.06</v>
      </c>
      <c r="F147" s="16">
        <v>0</v>
      </c>
      <c r="G147" s="16">
        <v>2.13</v>
      </c>
      <c r="H147" s="16">
        <v>7.83</v>
      </c>
      <c r="I147" s="16">
        <v>1.46</v>
      </c>
      <c r="J147" s="14">
        <v>5.36</v>
      </c>
      <c r="K147" s="14">
        <v>1.64</v>
      </c>
      <c r="L147" s="13">
        <v>11.75</v>
      </c>
      <c r="M147" s="16">
        <f t="shared" si="26"/>
        <v>9.4700000000000006</v>
      </c>
      <c r="N147" s="16">
        <f t="shared" si="27"/>
        <v>28.14</v>
      </c>
      <c r="O147" s="16">
        <f t="shared" si="28"/>
        <v>297.14889123548045</v>
      </c>
      <c r="P147" s="16">
        <v>0.01</v>
      </c>
    </row>
    <row r="148" spans="1:16" ht="15.75">
      <c r="A148" s="15">
        <v>10</v>
      </c>
      <c r="B148" s="15" t="s">
        <v>20</v>
      </c>
      <c r="C148" s="16">
        <v>328.79</v>
      </c>
      <c r="D148" s="16">
        <v>1501.42</v>
      </c>
      <c r="E148" s="16">
        <v>311.01</v>
      </c>
      <c r="F148" s="16">
        <v>1558.65</v>
      </c>
      <c r="G148" s="16">
        <v>321.74</v>
      </c>
      <c r="H148" s="16">
        <v>1148.6300000000001</v>
      </c>
      <c r="I148" s="16">
        <v>332.6</v>
      </c>
      <c r="J148" s="14">
        <v>2671.65</v>
      </c>
      <c r="K148" s="14">
        <v>360.5</v>
      </c>
      <c r="L148" s="13">
        <v>2391.56</v>
      </c>
      <c r="M148" s="16">
        <f t="shared" si="26"/>
        <v>1654.6399999999999</v>
      </c>
      <c r="N148" s="16">
        <f t="shared" si="27"/>
        <v>9271.91</v>
      </c>
      <c r="O148" s="16">
        <f t="shared" si="28"/>
        <v>560.35814436977228</v>
      </c>
      <c r="P148" s="16">
        <v>2.16</v>
      </c>
    </row>
    <row r="149" spans="1:16" ht="15.75">
      <c r="A149" s="15">
        <v>11</v>
      </c>
      <c r="B149" s="15" t="s">
        <v>21</v>
      </c>
      <c r="C149" s="16">
        <v>374.41</v>
      </c>
      <c r="D149" s="16">
        <v>510.47</v>
      </c>
      <c r="E149" s="16">
        <v>354.16</v>
      </c>
      <c r="F149" s="16">
        <v>291.93</v>
      </c>
      <c r="G149" s="16">
        <v>366.37</v>
      </c>
      <c r="H149" s="16">
        <v>601.29999999999995</v>
      </c>
      <c r="I149" s="16">
        <v>378.16</v>
      </c>
      <c r="J149" s="14">
        <v>99.64</v>
      </c>
      <c r="K149" s="14">
        <v>409.9</v>
      </c>
      <c r="L149" s="13">
        <v>213.95</v>
      </c>
      <c r="M149" s="16">
        <f t="shared" si="26"/>
        <v>1883</v>
      </c>
      <c r="N149" s="16">
        <f t="shared" si="27"/>
        <v>1717.2900000000002</v>
      </c>
      <c r="O149" s="16">
        <f t="shared" si="28"/>
        <v>91.199681359532676</v>
      </c>
      <c r="P149" s="16">
        <v>2.46</v>
      </c>
    </row>
    <row r="150" spans="1:16" ht="15.75">
      <c r="A150" s="15">
        <v>12</v>
      </c>
      <c r="B150" s="15" t="s">
        <v>22</v>
      </c>
      <c r="C150" s="16">
        <v>137.47</v>
      </c>
      <c r="D150" s="16">
        <v>287.87</v>
      </c>
      <c r="E150" s="16">
        <v>130.04</v>
      </c>
      <c r="F150" s="16">
        <v>336.8</v>
      </c>
      <c r="G150" s="16">
        <v>134.53</v>
      </c>
      <c r="H150" s="16">
        <v>133.26</v>
      </c>
      <c r="I150" s="16">
        <v>139.68</v>
      </c>
      <c r="J150" s="14">
        <v>218.63</v>
      </c>
      <c r="K150" s="14">
        <v>151.4</v>
      </c>
      <c r="L150" s="13">
        <v>347.51</v>
      </c>
      <c r="M150" s="16">
        <f t="shared" si="26"/>
        <v>693.12</v>
      </c>
      <c r="N150" s="16">
        <f t="shared" si="27"/>
        <v>1324.0700000000002</v>
      </c>
      <c r="O150" s="16">
        <f t="shared" si="28"/>
        <v>191.03041320406282</v>
      </c>
      <c r="P150" s="16">
        <v>0.9</v>
      </c>
    </row>
    <row r="151" spans="1:16" ht="15.75">
      <c r="A151" s="15">
        <v>13</v>
      </c>
      <c r="B151" s="15" t="s">
        <v>23</v>
      </c>
      <c r="C151" s="16">
        <v>70.48</v>
      </c>
      <c r="D151" s="16">
        <v>226.25</v>
      </c>
      <c r="E151" s="16">
        <v>66.67</v>
      </c>
      <c r="F151" s="16">
        <v>376.8</v>
      </c>
      <c r="G151" s="16">
        <v>68.97</v>
      </c>
      <c r="H151" s="16">
        <v>279.14</v>
      </c>
      <c r="I151" s="16">
        <v>71.33</v>
      </c>
      <c r="J151" s="14">
        <v>373.2</v>
      </c>
      <c r="K151" s="14">
        <v>77.31</v>
      </c>
      <c r="L151" s="13">
        <v>731.31</v>
      </c>
      <c r="M151" s="16">
        <f t="shared" si="26"/>
        <v>354.76</v>
      </c>
      <c r="N151" s="16">
        <f t="shared" si="27"/>
        <v>1986.6999999999998</v>
      </c>
      <c r="O151" s="16">
        <f t="shared" si="28"/>
        <v>560.01240275115572</v>
      </c>
      <c r="P151" s="16">
        <v>0.46</v>
      </c>
    </row>
    <row r="152" spans="1:16" ht="15.75">
      <c r="A152" s="15">
        <v>14</v>
      </c>
      <c r="B152" s="15" t="s">
        <v>24</v>
      </c>
      <c r="C152" s="16">
        <v>291.88</v>
      </c>
      <c r="D152" s="16">
        <v>500.7</v>
      </c>
      <c r="E152" s="16">
        <v>276.08999999999997</v>
      </c>
      <c r="F152" s="16">
        <v>357.98</v>
      </c>
      <c r="G152" s="16">
        <v>285.61</v>
      </c>
      <c r="H152" s="16">
        <v>224.8</v>
      </c>
      <c r="I152" s="16">
        <v>294.62</v>
      </c>
      <c r="J152" s="14">
        <v>288.85000000000002</v>
      </c>
      <c r="K152" s="14">
        <v>319.33</v>
      </c>
      <c r="L152" s="13">
        <v>0</v>
      </c>
      <c r="M152" s="16">
        <f t="shared" si="26"/>
        <v>1467.53</v>
      </c>
      <c r="N152" s="16">
        <f t="shared" si="27"/>
        <v>1372.33</v>
      </c>
      <c r="O152" s="16">
        <f t="shared" si="28"/>
        <v>93.512909446484898</v>
      </c>
      <c r="P152" s="16">
        <v>1.91</v>
      </c>
    </row>
    <row r="153" spans="1:16" ht="15.75">
      <c r="A153" s="15">
        <v>15</v>
      </c>
      <c r="B153" s="15" t="s">
        <v>25</v>
      </c>
      <c r="C153" s="16">
        <v>783.74</v>
      </c>
      <c r="D153" s="16">
        <v>1197.95</v>
      </c>
      <c r="E153" s="16">
        <v>741.36</v>
      </c>
      <c r="F153" s="16">
        <v>1671.91</v>
      </c>
      <c r="G153" s="16">
        <v>766.93</v>
      </c>
      <c r="H153" s="16">
        <v>2397.1</v>
      </c>
      <c r="I153" s="16">
        <v>792.85</v>
      </c>
      <c r="J153" s="14">
        <v>2741.11</v>
      </c>
      <c r="K153" s="14">
        <v>859.35</v>
      </c>
      <c r="L153" s="13">
        <v>4816.16</v>
      </c>
      <c r="M153" s="16">
        <f t="shared" si="26"/>
        <v>3944.2299999999996</v>
      </c>
      <c r="N153" s="16">
        <f t="shared" si="27"/>
        <v>12824.23</v>
      </c>
      <c r="O153" s="16">
        <f t="shared" si="28"/>
        <v>325.1390005146759</v>
      </c>
      <c r="P153" s="16">
        <v>5.14</v>
      </c>
    </row>
    <row r="154" spans="1:16" ht="15.75">
      <c r="A154" s="15">
        <v>16</v>
      </c>
      <c r="B154" s="15" t="s">
        <v>26</v>
      </c>
      <c r="C154" s="16">
        <v>285.89999999999998</v>
      </c>
      <c r="D154" s="16">
        <v>388.73</v>
      </c>
      <c r="E154" s="16">
        <v>270.43</v>
      </c>
      <c r="F154" s="16">
        <v>291.3</v>
      </c>
      <c r="G154" s="16">
        <v>279.77</v>
      </c>
      <c r="H154" s="16">
        <v>422.62</v>
      </c>
      <c r="I154" s="16">
        <v>288.55</v>
      </c>
      <c r="J154" s="14">
        <v>453.19</v>
      </c>
      <c r="K154" s="14">
        <v>312.73</v>
      </c>
      <c r="L154" s="13">
        <v>601.19000000000005</v>
      </c>
      <c r="M154" s="16">
        <f t="shared" si="26"/>
        <v>1437.3799999999999</v>
      </c>
      <c r="N154" s="16">
        <f t="shared" si="27"/>
        <v>2157.0300000000002</v>
      </c>
      <c r="O154" s="16">
        <f t="shared" si="28"/>
        <v>150.06678818405712</v>
      </c>
      <c r="P154" s="16">
        <v>1.87</v>
      </c>
    </row>
    <row r="155" spans="1:16" ht="15.75">
      <c r="A155" s="15">
        <v>17</v>
      </c>
      <c r="B155" s="15" t="s">
        <v>27</v>
      </c>
      <c r="C155" s="16">
        <v>837.86</v>
      </c>
      <c r="D155" s="16">
        <v>1813.8</v>
      </c>
      <c r="E155" s="16">
        <v>792.54</v>
      </c>
      <c r="F155" s="16">
        <v>2534.65</v>
      </c>
      <c r="G155" s="16">
        <v>819.87</v>
      </c>
      <c r="H155" s="16">
        <v>0</v>
      </c>
      <c r="I155" s="16">
        <v>847.54</v>
      </c>
      <c r="J155" s="14">
        <v>0</v>
      </c>
      <c r="K155" s="14">
        <v>918.62</v>
      </c>
      <c r="L155" s="13">
        <v>0</v>
      </c>
      <c r="M155" s="16">
        <f t="shared" si="26"/>
        <v>4216.43</v>
      </c>
      <c r="N155" s="16">
        <f t="shared" si="27"/>
        <v>4348.45</v>
      </c>
      <c r="O155" s="16">
        <f t="shared" si="28"/>
        <v>103.13108482768595</v>
      </c>
      <c r="P155" s="16">
        <v>5.49</v>
      </c>
    </row>
    <row r="156" spans="1:16" ht="15.75">
      <c r="A156" s="15">
        <v>18</v>
      </c>
      <c r="B156" s="15" t="s">
        <v>28</v>
      </c>
      <c r="C156" s="16">
        <v>904.34</v>
      </c>
      <c r="D156" s="16">
        <v>2250.0700000000002</v>
      </c>
      <c r="E156" s="16">
        <v>855.43</v>
      </c>
      <c r="F156" s="16">
        <v>3576.98</v>
      </c>
      <c r="G156" s="16">
        <v>884.93</v>
      </c>
      <c r="H156" s="16">
        <v>4567.17</v>
      </c>
      <c r="I156" s="16">
        <v>914.38</v>
      </c>
      <c r="J156" s="14">
        <v>5213.4799999999996</v>
      </c>
      <c r="K156" s="14">
        <v>991.06</v>
      </c>
      <c r="L156" s="13">
        <v>1147.8599999999999</v>
      </c>
      <c r="M156" s="16">
        <f t="shared" si="26"/>
        <v>4550.1399999999994</v>
      </c>
      <c r="N156" s="16">
        <f t="shared" si="27"/>
        <v>16755.560000000001</v>
      </c>
      <c r="O156" s="16">
        <f t="shared" si="28"/>
        <v>368.24273538836178</v>
      </c>
      <c r="P156" s="16">
        <v>5.93</v>
      </c>
    </row>
    <row r="157" spans="1:16" ht="15.75">
      <c r="A157" s="15">
        <v>19</v>
      </c>
      <c r="B157" s="15" t="s">
        <v>29</v>
      </c>
      <c r="C157" s="16">
        <v>5.52</v>
      </c>
      <c r="D157" s="16">
        <v>0</v>
      </c>
      <c r="E157" s="16">
        <v>5.23</v>
      </c>
      <c r="F157" s="16">
        <v>0</v>
      </c>
      <c r="G157" s="16">
        <v>5.4</v>
      </c>
      <c r="H157" s="16">
        <v>0</v>
      </c>
      <c r="I157" s="16">
        <v>5.58</v>
      </c>
      <c r="J157" s="14">
        <v>0</v>
      </c>
      <c r="K157" s="14">
        <v>6.06</v>
      </c>
      <c r="L157" s="13">
        <v>0</v>
      </c>
      <c r="M157" s="16">
        <f t="shared" si="26"/>
        <v>27.789999999999996</v>
      </c>
      <c r="N157" s="16">
        <f t="shared" si="27"/>
        <v>0</v>
      </c>
      <c r="O157" s="16">
        <f t="shared" si="28"/>
        <v>0</v>
      </c>
      <c r="P157" s="16">
        <v>0.03</v>
      </c>
    </row>
    <row r="158" spans="1:16" ht="15.75">
      <c r="A158" s="15">
        <v>20</v>
      </c>
      <c r="B158" s="15" t="s">
        <v>30</v>
      </c>
      <c r="C158" s="16">
        <v>1.18</v>
      </c>
      <c r="D158" s="16">
        <v>0</v>
      </c>
      <c r="E158" s="16">
        <v>1.31</v>
      </c>
      <c r="F158" s="16">
        <v>0</v>
      </c>
      <c r="G158" s="16">
        <v>1.36</v>
      </c>
      <c r="H158" s="16">
        <v>0</v>
      </c>
      <c r="I158" s="16">
        <v>1.4</v>
      </c>
      <c r="J158" s="14">
        <v>0</v>
      </c>
      <c r="K158" s="14">
        <v>1.51</v>
      </c>
      <c r="L158" s="13">
        <v>0</v>
      </c>
      <c r="M158" s="16">
        <f t="shared" si="26"/>
        <v>6.76</v>
      </c>
      <c r="N158" s="16">
        <f t="shared" si="27"/>
        <v>0</v>
      </c>
      <c r="O158" s="16">
        <f t="shared" si="28"/>
        <v>0</v>
      </c>
      <c r="P158" s="16">
        <v>0.01</v>
      </c>
    </row>
    <row r="159" spans="1:16" ht="15.75">
      <c r="A159" s="15">
        <v>21</v>
      </c>
      <c r="B159" s="15" t="s">
        <v>31</v>
      </c>
      <c r="C159" s="16">
        <v>0.23</v>
      </c>
      <c r="D159" s="16">
        <v>0</v>
      </c>
      <c r="E159" s="16">
        <v>0.02</v>
      </c>
      <c r="F159" s="16">
        <v>0</v>
      </c>
      <c r="G159" s="16">
        <v>0.03</v>
      </c>
      <c r="H159" s="16">
        <v>0</v>
      </c>
      <c r="I159" s="16">
        <v>0.04</v>
      </c>
      <c r="J159" s="14">
        <v>0</v>
      </c>
      <c r="K159" s="14">
        <v>0.05</v>
      </c>
      <c r="L159" s="13">
        <v>0</v>
      </c>
      <c r="M159" s="16">
        <f t="shared" si="26"/>
        <v>0.37</v>
      </c>
      <c r="N159" s="16">
        <f t="shared" si="27"/>
        <v>0</v>
      </c>
      <c r="O159" s="16">
        <f t="shared" si="28"/>
        <v>0</v>
      </c>
      <c r="P159" s="16">
        <v>0</v>
      </c>
    </row>
    <row r="160" spans="1:16" ht="15.75">
      <c r="A160" s="15">
        <v>22</v>
      </c>
      <c r="B160" s="15" t="s">
        <v>32</v>
      </c>
      <c r="C160" s="16">
        <v>556.61</v>
      </c>
      <c r="D160" s="16">
        <v>0</v>
      </c>
      <c r="E160" s="16">
        <v>526.51</v>
      </c>
      <c r="F160" s="16">
        <v>299.17</v>
      </c>
      <c r="G160" s="16">
        <v>544.66999999999996</v>
      </c>
      <c r="H160" s="16">
        <v>19.8</v>
      </c>
      <c r="I160" s="16">
        <v>563.49</v>
      </c>
      <c r="J160" s="14">
        <v>0</v>
      </c>
      <c r="K160" s="14">
        <v>610.74</v>
      </c>
      <c r="L160" s="13">
        <v>0</v>
      </c>
      <c r="M160" s="16">
        <f t="shared" si="26"/>
        <v>2802.0199999999995</v>
      </c>
      <c r="N160" s="16">
        <f t="shared" si="27"/>
        <v>318.97000000000003</v>
      </c>
      <c r="O160" s="16">
        <f t="shared" si="28"/>
        <v>11.383573279277096</v>
      </c>
      <c r="P160" s="16">
        <v>3.65</v>
      </c>
    </row>
    <row r="161" spans="1:16" ht="15.75">
      <c r="A161" s="15">
        <v>23</v>
      </c>
      <c r="B161" s="15" t="s">
        <v>33</v>
      </c>
      <c r="C161" s="16">
        <v>14.43</v>
      </c>
      <c r="D161" s="16">
        <v>318.3</v>
      </c>
      <c r="E161" s="16">
        <v>13.66</v>
      </c>
      <c r="F161" s="16">
        <v>0</v>
      </c>
      <c r="G161" s="16">
        <v>14.13</v>
      </c>
      <c r="H161" s="16">
        <v>189.68</v>
      </c>
      <c r="I161" s="16">
        <v>15.03</v>
      </c>
      <c r="J161" s="14">
        <v>0</v>
      </c>
      <c r="K161" s="14">
        <v>16.41</v>
      </c>
      <c r="L161" s="13">
        <v>0</v>
      </c>
      <c r="M161" s="16">
        <f t="shared" si="26"/>
        <v>73.66</v>
      </c>
      <c r="N161" s="16">
        <f t="shared" si="27"/>
        <v>507.98</v>
      </c>
      <c r="O161" s="16">
        <f t="shared" si="28"/>
        <v>689.62802063535162</v>
      </c>
      <c r="P161" s="16">
        <v>0.09</v>
      </c>
    </row>
    <row r="162" spans="1:16" ht="15.75">
      <c r="A162" s="15">
        <v>24</v>
      </c>
      <c r="B162" s="15" t="s">
        <v>34</v>
      </c>
      <c r="C162" s="16">
        <v>643.25</v>
      </c>
      <c r="D162" s="16">
        <v>357.5</v>
      </c>
      <c r="E162" s="16">
        <v>608.46</v>
      </c>
      <c r="F162" s="16">
        <v>473.87</v>
      </c>
      <c r="G162" s="16">
        <v>629.42999999999995</v>
      </c>
      <c r="H162" s="16">
        <v>332.9</v>
      </c>
      <c r="I162" s="16">
        <v>650.07000000000005</v>
      </c>
      <c r="J162" s="14">
        <v>326.38</v>
      </c>
      <c r="K162" s="14">
        <v>704.6</v>
      </c>
      <c r="L162" s="13">
        <v>400.27</v>
      </c>
      <c r="M162" s="16">
        <f t="shared" si="26"/>
        <v>3235.81</v>
      </c>
      <c r="N162" s="16">
        <f t="shared" si="27"/>
        <v>1890.92</v>
      </c>
      <c r="O162" s="16">
        <f t="shared" si="28"/>
        <v>58.437300088694954</v>
      </c>
      <c r="P162" s="16">
        <v>4.22</v>
      </c>
    </row>
    <row r="163" spans="1:16" ht="15.75">
      <c r="A163" s="15">
        <v>25</v>
      </c>
      <c r="B163" s="15" t="s">
        <v>35</v>
      </c>
      <c r="C163" s="16">
        <v>887.2</v>
      </c>
      <c r="D163" s="16">
        <v>484.03</v>
      </c>
      <c r="E163" s="16">
        <v>839.23</v>
      </c>
      <c r="F163" s="16">
        <v>884.82</v>
      </c>
      <c r="G163" s="16">
        <v>868.17</v>
      </c>
      <c r="H163" s="16">
        <v>660.58</v>
      </c>
      <c r="I163" s="16">
        <v>897.67</v>
      </c>
      <c r="J163" s="14">
        <v>929.38</v>
      </c>
      <c r="K163" s="14">
        <v>972.96</v>
      </c>
      <c r="L163" s="13">
        <v>2300.42</v>
      </c>
      <c r="M163" s="16">
        <f t="shared" si="26"/>
        <v>4465.2299999999996</v>
      </c>
      <c r="N163" s="16">
        <f t="shared" si="27"/>
        <v>5259.23</v>
      </c>
      <c r="O163" s="16">
        <f t="shared" si="28"/>
        <v>117.7818387854601</v>
      </c>
      <c r="P163" s="16">
        <v>5.82</v>
      </c>
    </row>
    <row r="164" spans="1:16" ht="15.75">
      <c r="A164" s="15">
        <v>26</v>
      </c>
      <c r="B164" s="15" t="s">
        <v>36</v>
      </c>
      <c r="C164" s="16">
        <v>3.37</v>
      </c>
      <c r="D164" s="16">
        <v>20.32</v>
      </c>
      <c r="E164" s="16">
        <v>3.18</v>
      </c>
      <c r="F164" s="16">
        <v>82.73</v>
      </c>
      <c r="G164" s="16">
        <v>3.29</v>
      </c>
      <c r="H164" s="16">
        <v>37.89</v>
      </c>
      <c r="I164" s="16">
        <v>3.41</v>
      </c>
      <c r="J164" s="14">
        <v>119.16</v>
      </c>
      <c r="K164" s="14">
        <v>3.69</v>
      </c>
      <c r="L164" s="13">
        <v>210.26</v>
      </c>
      <c r="M164" s="16">
        <f t="shared" si="26"/>
        <v>16.940000000000001</v>
      </c>
      <c r="N164" s="16">
        <f t="shared" si="27"/>
        <v>470.36</v>
      </c>
      <c r="O164" s="16">
        <f t="shared" si="28"/>
        <v>2776.6233766233763</v>
      </c>
      <c r="P164" s="16">
        <v>0.02</v>
      </c>
    </row>
    <row r="165" spans="1:16" ht="15.75">
      <c r="A165" s="15">
        <v>27</v>
      </c>
      <c r="B165" s="15" t="s">
        <v>37</v>
      </c>
      <c r="C165" s="16">
        <v>1085.17</v>
      </c>
      <c r="D165" s="16">
        <v>1602.23</v>
      </c>
      <c r="E165" s="16">
        <v>1026.48</v>
      </c>
      <c r="F165" s="16">
        <v>0</v>
      </c>
      <c r="G165" s="16">
        <v>1061.8699999999999</v>
      </c>
      <c r="H165" s="16">
        <v>175</v>
      </c>
      <c r="I165" s="16">
        <v>1096.67</v>
      </c>
      <c r="J165" s="14">
        <v>559.72</v>
      </c>
      <c r="K165" s="14">
        <v>1188.6300000000001</v>
      </c>
      <c r="L165" s="13">
        <v>0</v>
      </c>
      <c r="M165" s="16">
        <f t="shared" si="26"/>
        <v>5458.8200000000006</v>
      </c>
      <c r="N165" s="16">
        <f t="shared" si="27"/>
        <v>2336.9499999999998</v>
      </c>
      <c r="O165" s="16">
        <f t="shared" si="28"/>
        <v>42.810534144741894</v>
      </c>
      <c r="P165" s="16">
        <v>7.12</v>
      </c>
    </row>
    <row r="166" spans="1:16" ht="15.75">
      <c r="A166" s="15">
        <v>28</v>
      </c>
      <c r="B166" s="15" t="s">
        <v>38</v>
      </c>
      <c r="C166" s="16">
        <v>68.959999999999994</v>
      </c>
      <c r="D166" s="16">
        <v>70.099999999999994</v>
      </c>
      <c r="E166" s="16">
        <v>65.23</v>
      </c>
      <c r="F166" s="16">
        <v>208.89</v>
      </c>
      <c r="G166" s="16">
        <v>67.47</v>
      </c>
      <c r="H166" s="16">
        <v>500.54</v>
      </c>
      <c r="I166" s="16">
        <v>69.72</v>
      </c>
      <c r="J166" s="14">
        <v>329.31</v>
      </c>
      <c r="K166" s="14">
        <v>75.569999999999993</v>
      </c>
      <c r="L166" s="13">
        <v>629.16</v>
      </c>
      <c r="M166" s="16">
        <f t="shared" si="26"/>
        <v>346.95</v>
      </c>
      <c r="N166" s="16">
        <f t="shared" si="27"/>
        <v>1738</v>
      </c>
      <c r="O166" s="16">
        <f t="shared" si="28"/>
        <v>500.93673439976942</v>
      </c>
      <c r="P166" s="16">
        <v>0.33</v>
      </c>
    </row>
    <row r="167" spans="1:16" ht="15.75">
      <c r="A167" s="15">
        <v>29</v>
      </c>
      <c r="B167" s="15" t="s">
        <v>39</v>
      </c>
      <c r="C167" s="16">
        <v>3216.68</v>
      </c>
      <c r="D167" s="16">
        <v>0</v>
      </c>
      <c r="E167" s="16">
        <v>3042.71</v>
      </c>
      <c r="F167" s="16">
        <v>0</v>
      </c>
      <c r="G167" s="16">
        <v>3147.63</v>
      </c>
      <c r="H167" s="16">
        <v>0</v>
      </c>
      <c r="I167" s="16">
        <v>3252.07</v>
      </c>
      <c r="J167" s="14">
        <v>0</v>
      </c>
      <c r="K167" s="14">
        <v>3524.81</v>
      </c>
      <c r="L167" s="13">
        <v>0</v>
      </c>
      <c r="M167" s="16">
        <f t="shared" si="26"/>
        <v>16183.9</v>
      </c>
      <c r="N167" s="16">
        <f t="shared" si="27"/>
        <v>0</v>
      </c>
      <c r="O167" s="16">
        <f t="shared" si="28"/>
        <v>0</v>
      </c>
      <c r="P167" s="16">
        <v>21.09</v>
      </c>
    </row>
    <row r="168" spans="1:16" ht="15.75">
      <c r="A168" s="15">
        <v>30</v>
      </c>
      <c r="B168" s="15" t="s">
        <v>40</v>
      </c>
      <c r="C168" s="16">
        <v>138.85</v>
      </c>
      <c r="D168" s="16">
        <v>0</v>
      </c>
      <c r="E168" s="16">
        <v>131.33000000000001</v>
      </c>
      <c r="F168" s="16">
        <v>0</v>
      </c>
      <c r="G168" s="16">
        <v>135.87</v>
      </c>
      <c r="H168" s="16">
        <v>0</v>
      </c>
      <c r="I168" s="16">
        <v>139.68</v>
      </c>
      <c r="J168" s="14">
        <v>0</v>
      </c>
      <c r="K168" s="14">
        <v>151.36000000000001</v>
      </c>
      <c r="L168" s="13">
        <v>108.45</v>
      </c>
      <c r="M168" s="16">
        <f t="shared" si="26"/>
        <v>697.09</v>
      </c>
      <c r="N168" s="16">
        <f t="shared" si="27"/>
        <v>108.45</v>
      </c>
      <c r="O168" s="16">
        <f t="shared" si="28"/>
        <v>15.557532025993773</v>
      </c>
      <c r="P168" s="16">
        <v>0.91</v>
      </c>
    </row>
    <row r="169" spans="1:16" ht="15.75">
      <c r="A169" s="15">
        <v>31</v>
      </c>
      <c r="B169" s="15" t="s">
        <v>41</v>
      </c>
      <c r="C169" s="16">
        <v>1688.72</v>
      </c>
      <c r="D169" s="16">
        <v>1079.94</v>
      </c>
      <c r="E169" s="16">
        <v>1597.39</v>
      </c>
      <c r="F169" s="16">
        <v>874.56</v>
      </c>
      <c r="G169" s="16">
        <v>1652.47</v>
      </c>
      <c r="H169" s="16">
        <v>2407.35</v>
      </c>
      <c r="I169" s="16">
        <v>1707.3</v>
      </c>
      <c r="J169" s="14">
        <v>2575.3000000000002</v>
      </c>
      <c r="K169" s="14">
        <v>1850.49</v>
      </c>
      <c r="L169" s="13">
        <v>3009.53</v>
      </c>
      <c r="M169" s="16">
        <f t="shared" si="26"/>
        <v>8496.3700000000008</v>
      </c>
      <c r="N169" s="16">
        <f t="shared" si="27"/>
        <v>9946.68</v>
      </c>
      <c r="O169" s="16">
        <f t="shared" si="28"/>
        <v>117.06976038002111</v>
      </c>
      <c r="P169" s="16">
        <v>11.07</v>
      </c>
    </row>
    <row r="170" spans="1:16" ht="15.7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</row>
    <row r="171" spans="1:16" ht="15.75">
      <c r="A171" s="18"/>
      <c r="B171" s="26" t="s">
        <v>6</v>
      </c>
      <c r="C171" s="20">
        <f>SUM(C139:C170)</f>
        <v>15329</v>
      </c>
      <c r="D171" s="20">
        <f t="shared" ref="D171:F171" si="29">SUM(D139:D170)</f>
        <v>14317.02</v>
      </c>
      <c r="E171" s="20">
        <f t="shared" si="29"/>
        <v>14499.999999999998</v>
      </c>
      <c r="F171" s="20">
        <f t="shared" si="29"/>
        <v>14533.41</v>
      </c>
      <c r="G171" s="20">
        <f>SUM(G139:G170)</f>
        <v>15000</v>
      </c>
      <c r="H171" s="20">
        <f>SUM(H139:H169)</f>
        <v>15119.18</v>
      </c>
      <c r="I171" s="20">
        <f>SUM(I139:I169)</f>
        <v>15499.999999999998</v>
      </c>
      <c r="J171" s="20">
        <f>SUM(J139:J169)</f>
        <v>18009.369999999995</v>
      </c>
      <c r="K171" s="20">
        <f>SUM(K139:K169)</f>
        <v>16800</v>
      </c>
      <c r="L171" s="20">
        <f>SUM(L139:L169)</f>
        <v>18277.370000000003</v>
      </c>
      <c r="M171" s="20">
        <f t="shared" ref="M171:N171" si="30">SUM(M139:M169)</f>
        <v>77128.999999999985</v>
      </c>
      <c r="N171" s="20">
        <f t="shared" si="30"/>
        <v>80256.350000000006</v>
      </c>
      <c r="O171" s="20">
        <f>+N171/M171*100</f>
        <v>104.05470056658328</v>
      </c>
      <c r="P171" s="20">
        <f t="shared" ref="P171" si="31">SUM(P139:P169)</f>
        <v>99.990000000000009</v>
      </c>
    </row>
    <row r="172" spans="1:16" ht="15.7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</row>
    <row r="174" spans="1:16">
      <c r="J174" t="s">
        <v>42</v>
      </c>
    </row>
  </sheetData>
  <mergeCells count="34">
    <mergeCell ref="I3:K3"/>
    <mergeCell ref="C3:E3"/>
    <mergeCell ref="M91:N91"/>
    <mergeCell ref="M92:N92"/>
    <mergeCell ref="I92:J92"/>
    <mergeCell ref="E92:F92"/>
    <mergeCell ref="F3:H3"/>
    <mergeCell ref="C91:D91"/>
    <mergeCell ref="K92:L92"/>
    <mergeCell ref="L3:N3"/>
    <mergeCell ref="P135:P137"/>
    <mergeCell ref="I136:J136"/>
    <mergeCell ref="M136:N136"/>
    <mergeCell ref="O135:O137"/>
    <mergeCell ref="K136:L136"/>
    <mergeCell ref="C135:D135"/>
    <mergeCell ref="E135:F135"/>
    <mergeCell ref="G135:H135"/>
    <mergeCell ref="I135:J135"/>
    <mergeCell ref="M135:N135"/>
    <mergeCell ref="K135:L135"/>
    <mergeCell ref="O47:Q47"/>
    <mergeCell ref="C92:D92"/>
    <mergeCell ref="C47:E47"/>
    <mergeCell ref="F47:H47"/>
    <mergeCell ref="I47:K47"/>
    <mergeCell ref="L47:N47"/>
    <mergeCell ref="K91:L91"/>
    <mergeCell ref="E91:F91"/>
    <mergeCell ref="G91:H91"/>
    <mergeCell ref="G92:H92"/>
    <mergeCell ref="I91:J91"/>
    <mergeCell ref="O91:O93"/>
    <mergeCell ref="P91:P93"/>
  </mergeCells>
  <pageMargins left="0.7" right="0.7" top="0.75" bottom="0.75" header="0.3" footer="0.3"/>
  <pageSetup orientation="portrait" horizontalDpi="12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Allocation of Funds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rakhi</dc:creator>
  <cp:lastModifiedBy>User</cp:lastModifiedBy>
  <cp:lastPrinted>2013-04-25T06:02:54Z</cp:lastPrinted>
  <dcterms:created xsi:type="dcterms:W3CDTF">2010-11-19T09:53:09Z</dcterms:created>
  <dcterms:modified xsi:type="dcterms:W3CDTF">2025-12-09T11:08:00Z</dcterms:modified>
</cp:coreProperties>
</file>